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F12" i="1"/>
  <c r="G12" i="1"/>
  <c r="C11" i="1"/>
  <c r="F11" i="1"/>
  <c r="G11" i="1"/>
  <c r="C10" i="1"/>
  <c r="I10" i="1"/>
  <c r="F10" i="1"/>
  <c r="G10" i="1"/>
  <c r="H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<sst xmlns="http://schemas.openxmlformats.org/spreadsheetml/2006/main" count="233" uniqueCount="154">
  <si>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</si>
  <si>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</si>
  <si>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</si>
  <si>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</si>
  <si>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</si>
  <si>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</si>
  <si>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</si>
  <si>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</si>
  <si>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</si>
  <si>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</si>
  <si>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</si>
  <si>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</si>
  <si>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</si>
  <si>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</si>
  <si>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</si>
  <si>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</si>
  <si>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</si>
  <si>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</si>
  <si>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</si>
  <si>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</si>
  <si>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</si>
  <si>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</si>
  <si>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</si>
  <si>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</si>
  <si>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</si>
  <si>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</si>
  <si>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</si>
  <si>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</si>
  <si>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</si>
  <si>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</si>
  <si>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</si>
  <si>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</si>
  <si>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</si>
  <si>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</si>
  <si>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</si>
  <si>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</si>
  <si>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</si>
  <si>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</si>
  <si>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</si>
  <si>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</si>
  <si>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</si>
  <si>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</si>
  <si>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</si>
  <si>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</si>
  <si>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</si>
  <si>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</si>
  <si>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</si>
  <si>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</si>
  <si>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</si>
  <si>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</si>
  <si>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</si>
  <si>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</si>
  <si>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</si>
  <si>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</si>
  <si>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</si>
  <si>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</si>
  <si>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</si>
  <si>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</si>
  <si>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</si>
  <si>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</si>
  <si>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</si>
  <si>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</si>
  <si>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</si>
  <si>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</si>
  <si>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</si>
  <si>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</si>
  <si>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</si>
  <si>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</si>
  <si>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</si>
  <si>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</si>
  <si>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</si>
  <si>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</si>
  <si>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</si>
  <si>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</si>
  <si>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</si>
  <si>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</si>
  <si>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</si>
  <si>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</si>
  <si>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</si>
  <si>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</si>
  <si>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</si>
  <si>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</si>
  <si>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</si>
  <si>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</si>
  <si>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</si>
  <si>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</si>
  <si>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</si>
  <si>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</si>
  <si>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</si>
  <si>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</si>
  <si>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</si>
  <si>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</si>
  <si>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</si>
  <si>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</si>
  <si>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</si>
  <si>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</si>
  <si>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</si>
  <si>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</si>
  <si>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</si>
  <si>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</si>
  <si>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</si>
  <si>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</si>
  <si>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</si>
  <si>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</si>
  <si>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</si>
  <si>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</si>
  <si>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</si>
  <si>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</si>
  <si>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</si>
  <si>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</si>
  <si>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</si>
  <si>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</si>
  <si>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</si>
  <si>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</si>
  <si>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</si>
  <si>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</si>
  <si>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</si>
  <si>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</si>
  <si>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</si>
  <si>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</si>
  <si>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</si>
  <si>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</si>
  <si>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</si>
  <si>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</si>
  <si>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</si>
  <si>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</si>
  <si>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</si>
  <si>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</si>
  <si>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</si>
  <si>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</si>
  <si>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</si>
  <si>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</si>
  <si>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</si>
  <si>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</si>
  <si>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</si>
  <si>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</si>
  <si>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</si>
  <si>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</si>
  <si>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</si>
  <si>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</si>
  <si>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</si>
  <si>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</si>
  <si>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</si>
  <si>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</si>
  <si>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</si>
  <si>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</si>
  <si>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</si>
  <si>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</si>
  <si>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</si>
  <si>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</si>
  <si>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MA_11_01_CO</t>
  </si>
  <si>
    <t>F1</t>
  </si>
  <si>
    <t>IMG03</t>
  </si>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</sst>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952500</xdr:colOff>
          <xdr:row>9</xdr:row>
          <xdr:rowOff>152400</xdr:rowOff>
        </xdr:from>
        <xdr:to>
          <xdr:col>9</xdr:col>
          <xdr:colOff>2486025</xdr:colOff>
          <xdr:row>9</xdr:row>
          <xdr:rowOff>1695450</xdr:rowOff>
        </xdr:to>
        <xdr:sp macro="" textlink="">
          <xdr:nvSpPr>
            <xdr:cNvPr id="3126" name="Object 54" hidden="1">
              <a:extLst>
                <a:ext uri="{63B3BB69-23CF-44E3-9099-C40C66FF867C}">
                  <a14:compatExt spid="_x0000_s31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1266825</xdr:colOff>
          <xdr:row>10</xdr:row>
          <xdr:rowOff>247650</xdr:rowOff>
        </xdr:from>
        <xdr:to>
          <xdr:col>9</xdr:col>
          <xdr:colOff>2743200</xdr:colOff>
          <xdr:row>10</xdr:row>
          <xdr:rowOff>1733550</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1676400</xdr:colOff>
          <xdr:row>11</xdr:row>
          <xdr:rowOff>133350</xdr:rowOff>
        </xdr:from>
        <xdr:to>
          <xdr:col>9</xdr:col>
          <xdr:colOff>3448050</xdr:colOff>
          <xdr:row>11</xdr:row>
          <xdr:rowOff>1704975</xdr:rowOff>
        </xdr:to>
        <xdr:sp macro="" textlink="">
          <xdr:nvSpPr>
            <xdr:cNvPr id="3128" name="Object 56" hidden="1">
              <a:extLst>
                <a:ext uri="{63B3BB69-23CF-44E3-9099-C40C66FF867C}">
                  <a14:compatExt spid="_x0000_s31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E1" zoomScale="70" zoomScaleNormal="70" zoomScalePageLayoutView="140" workbookViewId="0">
      <pane ySplit="9" topLeftCell="A11" activePane="bottomLeft" state="frozen"/>
      <selection pane="bottomLeft" activeCell="K13" sqref="K13"/>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149</v>
      </c>
      <c r="D5" s="82"/>
      <c r="E5" s="5"/>
      <c r="F5" s="39" t="str">
        <f>IF(G4="Recurso","Motor del recurso","")</f>
        <v>Motor del recurso</v>
      </c>
      <c r="G5" s="39" t="s">
        <v>151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150</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147.75" customHeight="1" x14ac:dyDescent="0.25">
      <c r="A10" s="13" t="s">
        <v>142</v>
      </c>
      <c r="B10" s="68">
        <v>246807346</v>
      </c>
      <c r="C10" s="22" t="str">
        <f>IF(OR(B10&lt;&gt;"",J10&lt;&gt;""),IF($G$4="Recurso",CONCATENATE($G$4," ",$G$5),$G$4),"")</f>
        <v>Recurso F1</v>
      </c>
      <c r="D10" s="14" t="s">
        <v>145</v>
      </c>
      <c r="E10" s="14" t="s">
        <v>146</v>
      </c>
      <c r="F10" s="14" t="str">
        <f t="shared" ref="F10"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c r="K10" s="66" t="s">
        <v>153</v>
      </c>
    </row>
    <row r="11" spans="1:16" s="12" customFormat="1" ht="147.75" customHeight="1" x14ac:dyDescent="0.25">
      <c r="A11" s="13" t="s">
        <v>147</v>
      </c>
      <c r="B11" s="68">
        <v>246807346</v>
      </c>
      <c r="C11" s="22" t="str">
        <f>IF(OR(B11&lt;&gt;"",J11&lt;&gt;""),IF($G$4="Recurso",CONCATENATE($G$4," ",$G$5),$G$4),"")</f>
        <v>Recurso F1</v>
      </c>
      <c r="D11" s="14" t="s">
        <v>145</v>
      </c>
      <c r="E11" s="14" t="s">
        <v>146</v>
      </c>
      <c r="F11" s="14" t="str">
        <f t="shared" ref="F11" si="1">IF(OR(B11&lt;&gt;"",J11&lt;&gt;""),CONCATENATE($C$7,"_",$A11,IF($G$4="Cuaderno de Estudio","_small",CONCATENATE(IF(I11="","","n"),IF(LEFT($G$5,1)="F",".jpg",".png")))),"")</f>
        <v>MA_11_01_CO_IMG02.jpg</v>
      </c>
      <c r="G11" s="14" t="str">
        <f>IF(F11&lt;&gt;"",IF($G$4="Recurso",IF(LEFT($G$5,1)="M",VLOOKUP($G$5,'Definición técnica de imagenes'!$A$3:$G$17,5,FALSE),IF($G$5="F1",'Definición técnica de imagenes'!$E$15,'Definición técnica de imagenes'!$F$13)),'Definición técnica de imagenes'!$E$16),"")</f>
        <v>950 x 608 px</v>
      </c>
      <c r="H11" s="14"/>
      <c r="I11" s="14"/>
      <c r="J11" s="67"/>
      <c r="K11" s="66" t="s">
        <v>153</v>
      </c>
    </row>
    <row r="12" spans="1:16" s="12" customFormat="1" ht="147.75" customHeight="1" x14ac:dyDescent="0.25">
      <c r="A12" s="13" t="s">
        <v>152</v>
      </c>
      <c r="B12" s="68">
        <v>246807346</v>
      </c>
      <c r="C12" s="22" t="str">
        <f>IF(OR(B12&lt;&gt;"",J12&lt;&gt;""),IF($G$4="Recurso",CONCATENATE($G$4," ",$G$5),$G$4),"")</f>
        <v>Recurso F1</v>
      </c>
      <c r="D12" s="14" t="s">
        <v>145</v>
      </c>
      <c r="E12" s="14" t="s">
        <v>146</v>
      </c>
      <c r="F12" s="14" t="str">
        <f t="shared" ref="F12" si="2">IF(OR(B12&lt;&gt;"",J12&lt;&gt;""),CONCATENATE($C$7,"_",$A12,IF($G$4="Cuaderno de Estudio","_small",CONCATENATE(IF(I12="","","n"),IF(LEFT($G$5,1)="F",".jpg",".png")))),"")</f>
        <v>MA_11_01_CO_IMG03.jpg</v>
      </c>
      <c r="G12" s="14" t="str">
        <f>IF(F12&lt;&gt;"",IF($G$4="Recurso",IF(LEFT($G$5,1)="M",VLOOKUP($G$5,'Definición técnica de imagenes'!$A$3:$G$17,5,FALSE),IF($G$5="F1",'Definición técnica de imagenes'!$E$15,'Definición técnica de imagenes'!$F$13)),'Definición técnica de imagenes'!$E$16),"")</f>
        <v>950 x 608 px</v>
      </c>
      <c r="H12" s="14"/>
      <c r="I12" s="14"/>
      <c r="J12" s="67"/>
      <c r="K12" s="66" t="s">
        <v>153</v>
      </c>
    </row>
    <row r="13" spans="1:16" s="12" customFormat="1" x14ac:dyDescent="0.25">
      <c r="A13" s="13"/>
      <c r="B13" s="22"/>
      <c r="C13" s="22"/>
      <c r="D13" s="14"/>
      <c r="E13" s="14"/>
      <c r="F13" s="14" t="str">
        <f t="shared" ref="F13:F17" si="3">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t="str">
        <f t="shared" ref="H13:H17" si="4">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15"/>
    </row>
    <row r="14" spans="1:16" s="12" customFormat="1" x14ac:dyDescent="0.25">
      <c r="A14" s="13"/>
      <c r="B14" s="22"/>
      <c r="C14" s="22"/>
      <c r="D14" s="14"/>
      <c r="E14" s="14"/>
      <c r="F14" s="14" t="str">
        <f t="shared" si="3"/>
        <v/>
      </c>
      <c r="G14" s="14" t="str">
        <f>IF(F14&lt;&gt;"",IF($G$4="Recurso",IF(LEFT($G$5,1)="M",VLOOKUP($G$5,'Definición técnica de imagenes'!$A$3:$G$17,5,FALSE),IF($G$5="F1",'Definición técnica de imagenes'!$E$15,'Definición técnica de imagenes'!$F$13)),'Definición técnica de imagenes'!$E$16),"")</f>
        <v/>
      </c>
      <c r="H14" s="14" t="str">
        <f t="shared" si="4"/>
        <v/>
      </c>
      <c r="I14" s="14" t="str">
        <f>IF(OR(B14&lt;&gt;"",J14&lt;&gt;""),IF($G$4="Recurso",IF(LEFT($G$5,1)="M",IF(VLOOKUP($G$5,'Definición técnica de imagenes'!$A$3:$G$17,6,FALSE)=0,"",VLOOKUP($G$5,'Definición técnica de imagenes'!$A$3:$G$17,6,FALSE)),IF($G$5="F1","","")),'Definición técnica de imagenes'!$F$16),"")</f>
        <v/>
      </c>
      <c r="J14" s="14"/>
      <c r="K14" s="15"/>
    </row>
    <row r="15" spans="1:16" s="12" customFormat="1" x14ac:dyDescent="0.25">
      <c r="A15" s="13"/>
      <c r="B15" s="22"/>
      <c r="C15" s="22"/>
      <c r="D15" s="14"/>
      <c r="E15" s="14"/>
      <c r="F15" s="14" t="str">
        <f t="shared" si="3"/>
        <v/>
      </c>
      <c r="G15" s="14" t="str">
        <f>IF(F15&lt;&gt;"",IF($G$4="Recurso",IF(LEFT($G$5,1)="M",VLOOKUP($G$5,'Definición técnica de imagenes'!$A$3:$G$17,5,FALSE),IF($G$5="F1",'Definición técnica de imagenes'!$E$15,'Definición técnica de imagenes'!$F$13)),'Definición técnica de imagenes'!$E$16),"")</f>
        <v/>
      </c>
      <c r="H15" s="14" t="str">
        <f t="shared" si="4"/>
        <v/>
      </c>
      <c r="I15" s="14" t="str">
        <f>IF(OR(B15&lt;&gt;"",J15&lt;&gt;""),IF($G$4="Recurso",IF(LEFT($G$5,1)="M",IF(VLOOKUP($G$5,'Definición técnica de imagenes'!$A$3:$G$17,6,FALSE)=0,"",VLOOKUP($G$5,'Definición técnica de imagenes'!$A$3:$G$17,6,FALSE)),IF($G$5="F1","","")),'Definición técnica de imagenes'!$F$16),"")</f>
        <v/>
      </c>
      <c r="J15" s="14"/>
      <c r="K15" s="15"/>
    </row>
    <row r="16" spans="1:16" s="12" customFormat="1" x14ac:dyDescent="0.25">
      <c r="A16" s="13"/>
      <c r="B16" s="22"/>
      <c r="C16" s="22"/>
      <c r="D16" s="14"/>
      <c r="E16" s="14"/>
      <c r="F16" s="14" t="str">
        <f t="shared" si="3"/>
        <v/>
      </c>
      <c r="G16" s="14" t="str">
        <f>IF(F16&lt;&gt;"",IF($G$4="Recurso",IF(LEFT($G$5,1)="M",VLOOKUP($G$5,'Definición técnica de imagenes'!$A$3:$G$17,5,FALSE),IF($G$5="F1",'Definición técnica de imagenes'!$E$15,'Definición técnica de imagenes'!$F$13)),'Definición técnica de imagenes'!$E$16),"")</f>
        <v/>
      </c>
      <c r="H16" s="14" t="str">
        <f t="shared" si="4"/>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c r="B17" s="22"/>
      <c r="C17" s="22"/>
      <c r="D17" s="14"/>
      <c r="E17" s="14"/>
      <c r="F17" s="14" t="str">
        <f t="shared" si="3"/>
        <v/>
      </c>
      <c r="G17" s="14" t="str">
        <f>IF(F17&lt;&gt;"",IF($G$4="Recurso",IF(LEFT($G$5,1)="M",VLOOKUP($G$5,'Definición técnica de imagenes'!$A$3:$G$17,5,FALSE),IF($G$5="F1",'Definición técnica de imagenes'!$E$15,'Definición técnica de imagenes'!$F$13)),'Definición técnica de imagenes'!$E$16),"")</f>
        <v/>
      </c>
      <c r="H17" s="14" t="str">
        <f t="shared" si="4"/>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2"/>
      <c r="C18" s="22"/>
      <c r="D18" s="14"/>
      <c r="E18" s="14"/>
      <c r="F18" s="14" t="str">
        <f t="shared" ref="F18:F49" si="5">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49" si="6">IF(AND(I18&lt;&gt;"",I18&lt;&gt;0),IF(OR(B18&lt;&gt;"",J18&lt;&gt;""),CONCATENATE($C$7,"_",$A18,IF($G$4="Cuaderno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2"/>
      <c r="C19" s="22"/>
      <c r="D19" s="14"/>
      <c r="E19" s="14"/>
      <c r="F19" s="14" t="str">
        <f t="shared" si="5"/>
        <v/>
      </c>
      <c r="G19" s="14" t="str">
        <f>IF(F19&lt;&gt;"",IF($G$4="Recurso",IF(LEFT($G$5,1)="M",VLOOKUP($G$5,'Definición técnica de imagenes'!$A$3:$G$17,5,FALSE),IF($G$5="F1",'Definición técnica de imagenes'!$E$15,'Definición técnica de imagenes'!$F$13)),'Definición técnica de imagenes'!$E$16),"")</f>
        <v/>
      </c>
      <c r="H19" s="14" t="str">
        <f t="shared" si="6"/>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5"/>
        <v/>
      </c>
      <c r="G20" s="14" t="str">
        <f>IF(F20&lt;&gt;"",IF($G$4="Recurso",IF(LEFT($G$5,1)="M",VLOOKUP($G$5,'Definición técnica de imagenes'!$A$3:$G$17,5,FALSE),IF($G$5="F1",'Definición técnica de imagenes'!$E$15,'Definición técnica de imagenes'!$F$13)),'Definición técnica de imagenes'!$E$16),"")</f>
        <v/>
      </c>
      <c r="H20" s="14" t="str">
        <f t="shared" si="6"/>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5"/>
        <v/>
      </c>
      <c r="G21" s="14" t="str">
        <f>IF(F21&lt;&gt;"",IF($G$4="Recurso",IF(LEFT($G$5,1)="M",VLOOKUP($G$5,'Definición técnica de imagenes'!$A$3:$G$17,5,FALSE),IF($G$5="F1",'Definición técnica de imagenes'!$E$15,'Definición técnica de imagenes'!$F$13)),'Definición técnica de imagenes'!$E$16),"")</f>
        <v/>
      </c>
      <c r="H21" s="14" t="str">
        <f t="shared" si="6"/>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5"/>
        <v/>
      </c>
      <c r="G22" s="14" t="str">
        <f>IF(F22&lt;&gt;"",IF($G$4="Recurso",IF(LEFT($G$5,1)="M",VLOOKUP($G$5,'Definición técnica de imagenes'!$A$3:$G$17,5,FALSE),IF($G$5="F1",'Definición técnica de imagenes'!$E$15,'Definición técnica de imagenes'!$F$13)),'Definición técnica de imagenes'!$E$16),"")</f>
        <v/>
      </c>
      <c r="H22" s="14" t="str">
        <f t="shared" si="6"/>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5"/>
        <v/>
      </c>
      <c r="G23" s="14" t="str">
        <f>IF(F23&lt;&gt;"",IF($G$4="Recurso",IF(LEFT($G$5,1)="M",VLOOKUP($G$5,'Definición técnica de imagenes'!$A$3:$G$17,5,FALSE),IF($G$5="F1",'Definición técnica de imagenes'!$E$15,'Definición técnica de imagenes'!$F$13)),'Definición técnica de imagenes'!$E$16),"")</f>
        <v/>
      </c>
      <c r="H23" s="14" t="str">
        <f t="shared" si="6"/>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5"/>
        <v/>
      </c>
      <c r="G24" s="14" t="str">
        <f>IF(F24&lt;&gt;"",IF($G$4="Recurso",IF(LEFT($G$5,1)="M",VLOOKUP($G$5,'Definición técnica de imagenes'!$A$3:$G$17,5,FALSE),IF($G$5="F1",'Definición técnica de imagenes'!$E$15,'Definición técnica de imagenes'!$F$13)),'Definición técnica de imagenes'!$E$16),"")</f>
        <v/>
      </c>
      <c r="H24" s="14" t="str">
        <f t="shared" si="6"/>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6"/>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6"/>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6"/>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6"/>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6"/>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6"/>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6"/>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6"/>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6"/>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6"/>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6"/>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6"/>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6"/>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6"/>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6"/>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6"/>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6"/>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6"/>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6"/>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6"/>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6"/>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6"/>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6"/>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6"/>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6"/>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7">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8">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126" r:id="rId4">
          <objectPr defaultSize="0" r:id="rId5">
            <anchor moveWithCells="1" sizeWithCells="1">
              <from>
                <xdr:col>9</xdr:col>
                <xdr:colOff>952500</xdr:colOff>
                <xdr:row>9</xdr:row>
                <xdr:rowOff>152400</xdr:rowOff>
              </from>
              <to>
                <xdr:col>9</xdr:col>
                <xdr:colOff>2486025</xdr:colOff>
                <xdr:row>9</xdr:row>
                <xdr:rowOff>1695450</xdr:rowOff>
              </to>
            </anchor>
          </objectPr>
        </oleObject>
      </mc:Choice>
      <mc:Fallback>
        <oleObject progId="PBrush" shapeId="3126" r:id="rId4"/>
      </mc:Fallback>
    </mc:AlternateContent>
    <mc:AlternateContent xmlns:mc="http://schemas.openxmlformats.org/markup-compatibility/2006">
      <mc:Choice Requires="x14">
        <oleObject progId="PBrush" shapeId="3127" r:id="rId6">
          <objectPr defaultSize="0" r:id="rId7">
            <anchor moveWithCells="1" sizeWithCells="1">
              <from>
                <xdr:col>9</xdr:col>
                <xdr:colOff>1266825</xdr:colOff>
                <xdr:row>10</xdr:row>
                <xdr:rowOff>247650</xdr:rowOff>
              </from>
              <to>
                <xdr:col>9</xdr:col>
                <xdr:colOff>2743200</xdr:colOff>
                <xdr:row>10</xdr:row>
                <xdr:rowOff>1733550</xdr:rowOff>
              </to>
            </anchor>
          </objectPr>
        </oleObject>
      </mc:Choice>
      <mc:Fallback>
        <oleObject progId="PBrush" shapeId="3127" r:id="rId6"/>
      </mc:Fallback>
    </mc:AlternateContent>
    <mc:AlternateContent xmlns:mc="http://schemas.openxmlformats.org/markup-compatibility/2006">
      <mc:Choice Requires="x14">
        <oleObject progId="PBrush" shapeId="3128" r:id="rId8">
          <objectPr defaultSize="0" autoPict="0" r:id="rId9">
            <anchor moveWithCells="1" sizeWithCells="1">
              <from>
                <xdr:col>9</xdr:col>
                <xdr:colOff>1676400</xdr:colOff>
                <xdr:row>11</xdr:row>
                <xdr:rowOff>133350</xdr:rowOff>
              </from>
              <to>
                <xdr:col>9</xdr:col>
                <xdr:colOff>3448050</xdr:colOff>
                <xdr:row>11</xdr:row>
                <xdr:rowOff>1704975</xdr:rowOff>
              </to>
            </anchor>
          </objectPr>
        </oleObject>
      </mc:Choice>
      <mc:Fallback>
        <oleObject progId="PBrush" shapeId="3128" r:id="rId8"/>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2015-03-24T14:51:53Z</dcterms:modified>
</cp:coreProperties>
</file>