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F12" i="1"/>
  <c r="G12" i="1"/>
  <c r="C11" i="1"/>
  <c r="F11" i="1"/>
  <c r="G11" i="1"/>
  <c r="C10" i="1"/>
  <c r="I10" i="1"/>
  <c r="F10" i="1"/>
  <c r="G10" i="1"/>
  <c r="H10"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1" i="2"/>
  <c r="I21" i="2"/>
  <c r="J21" i="2"/>
  <c r="K45" i="2"/>
  <c r="D17" i="2"/>
  <c r="D18" i="2"/>
  <c r="D5" i="2"/>
  <c r="D7" i="2"/>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<sst xmlns="http://schemas.openxmlformats.org/spreadsheetml/2006/main" count="236" uniqueCount="158">
  <si>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</si>
  <si>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</si>
  <si>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</si>
  <si>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</si>
  <si>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</si>
  <si>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</si>
  <si>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</si>
  <si>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</si>
  <si>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</si>
  <si>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</si>
  <si>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</si>
  <si>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</si>
  <si>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</si>
  <si>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</si>
  <si>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</si>
  <si>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</si>
  <si>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</si>
  <si>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</si>
  <si>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</si>
  <si>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</si>
  <si>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</si>
  <si>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</si>
  <si>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</si>
  <si>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</si>
  <si>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</si>
  <si>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</si>
  <si>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</si>
  <si>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</si>
  <si>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</si>
  <si>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</si>
  <si>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</si>
  <si>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</si>
  <si>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</si>
  <si>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</si>
  <si>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</si>
  <si>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</si>
  <si>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</si>
  <si>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</si>
  <si>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</si>
  <si>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</si>
  <si>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</si>
  <si>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</si>
  <si>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</si>
  <si>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</si>
  <si>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</si>
  <si>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</si>
  <si>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</si>
  <si>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</si>
  <si>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</si>
  <si>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</si>
  <si>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</si>
  <si>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</si>
  <si>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</si>
  <si>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</si>
  <si>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</si>
  <si>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</si>
  <si>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</si>
  <si>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</si>
  <si>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</si>
  <si>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</si>
  <si>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</si>
  <si>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</si>
  <si>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</si>
  <si>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</si>
  <si>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</si>
  <si>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</si>
  <si>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</si>
  <si>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</si>
  <si>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</si>
  <si>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</si>
  <si>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</si>
  <si>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</si>
  <si>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</si>
  <si>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</si>
  <si>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</si>
  <si>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</si>
  <si>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</si>
  <si>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</si>
  <si>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</si>
  <si>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</si>
  <si>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</si>
  <si>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</si>
  <si>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</si>
  <si>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</si>
  <si>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</si>
  <si>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</si>
  <si>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</si>
  <si>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</si>
  <si>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</si>
  <si>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</si>
  <si>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</si>
  <si>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</si>
  <si>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</si>
  <si>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</si>
  <si>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</si>
  <si>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</si>
  <si>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</si>
  <si>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</si>
  <si>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</si>
  <si>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</si>
  <si>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</si>
  <si>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</si>
  <si>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</si>
  <si>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</si>
  <si>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</si>
  <si>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</si>
  <si>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</si>
  <si>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</si>
  <si>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</si>
  <si>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</si>
  <si>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</si>
  <si>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</si>
  <si>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</si>
  <si>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</si>
  <si>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</si>
  <si>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</si>
  <si>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</si>
  <si>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</si>
  <si>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</si>
  <si>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</si>
  <si>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</si>
  <si>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</si>
  <si>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</si>
  <si>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</si>
  <si>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</si>
  <si>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</si>
  <si>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</si>
  <si>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</si>
  <si>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</si>
  <si>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</si>
  <si>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</si>
  <si>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</si>
  <si>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</si>
  <si>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</si>
  <si>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</si>
  <si>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</si>
  <si>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</si>
  <si>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</si>
  <si>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</si>
  <si>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</si>
  <si>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</si>
  <si>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</si>
  <si>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</si>
  <si>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</si>
  <si>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</si>
  <si>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</si>
  <si>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</si>
  <si>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</si>
  <si>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Números Reales</t>
  </si>
  <si>
    <t>Cristhian Bello</t>
  </si>
  <si>
    <t>MA_11_01_CO</t>
  </si>
  <si>
    <t>F1</t>
  </si>
  <si>
    <t>IMG03</t>
  </si>
  <si>
    <t>Niños jugando en orden de estatura</t>
  </si>
  <si>
    <t>Ver observaciones</t>
  </si>
  <si>
    <t>Deben ser letras minusculas</t>
  </si>
  <si>
    <t>la imagen no es la solicitada, esta debe describir la propiedad arquimediana,  el tercer segmento indica que  cuatro veces el segmento y supera al  segmento x</t>
  </si>
  <si>
    <t>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</si>
</sst>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20" fillId="9" borderId="5" xfId="0" applyFont="1" applyFill="1" applyBorder="1"/>
    <xf numFmtId="0" fontId="20" fillId="9" borderId="5" xfId="0" applyFont="1" applyFill="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911678</xdr:colOff>
      <xdr:row>10</xdr:row>
      <xdr:rowOff>421821</xdr:rowOff>
    </xdr:from>
    <xdr:to>
      <xdr:col>9</xdr:col>
      <xdr:colOff>3940628</xdr:colOff>
      <xdr:row>10</xdr:row>
      <xdr:rowOff>1402896</xdr:rowOff>
    </xdr:to>
    <xdr:pic>
      <xdr:nvPicPr>
        <xdr:cNvPr id="5" name="Imagen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13428" y="4259035"/>
          <a:ext cx="3028950" cy="981075"/>
        </a:xfrm>
        <a:prstGeom prst="rect">
          <a:avLst/>
        </a:prstGeom>
        <a:noFill/>
        <a:ln>
          <a:noFill/>
        </a:ln>
      </xdr:spPr>
    </xdr:pic>
    <xdr:clientData/>
  </xdr:twoCellAnchor>
  <xdr:twoCellAnchor editAs="oneCell">
    <xdr:from>
      <xdr:col>9</xdr:col>
      <xdr:colOff>1333500</xdr:colOff>
      <xdr:row>11</xdr:row>
      <xdr:rowOff>585107</xdr:rowOff>
    </xdr:from>
    <xdr:to>
      <xdr:col>9</xdr:col>
      <xdr:colOff>5292090</xdr:colOff>
      <xdr:row>11</xdr:row>
      <xdr:rowOff>1557292</xdr:rowOff>
    </xdr:to>
    <xdr:pic>
      <xdr:nvPicPr>
        <xdr:cNvPr id="6"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35250" y="6300107"/>
          <a:ext cx="3958590" cy="97218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E1" zoomScale="70" zoomScaleNormal="70" zoomScalePageLayoutView="140" workbookViewId="0">
      <pane ySplit="9" topLeftCell="A11" activePane="bottomLeft" state="frozen"/>
      <selection pane="bottomLeft" activeCell="K12" sqref="K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9" t="s">
        <v>21</v>
      </c>
      <c r="D2" s="80"/>
      <c r="F2" s="72" t="s">
        <v>0</v>
      </c>
      <c r="G2" s="73"/>
      <c r="H2" s="42"/>
      <c r="I2" s="42"/>
      <c r="J2" s="16"/>
    </row>
    <row r="3" spans="1:16" ht="15.75" x14ac:dyDescent="0.25">
      <c r="A3" s="1"/>
      <c r="B3" s="4" t="s">
        <v>8</v>
      </c>
      <c r="C3" s="81">
        <v>11</v>
      </c>
      <c r="D3" s="82"/>
      <c r="F3" s="74"/>
      <c r="G3" s="75"/>
      <c r="H3" s="42"/>
      <c r="I3" s="42"/>
      <c r="J3" s="16"/>
    </row>
    <row r="4" spans="1:16" ht="16.5" x14ac:dyDescent="0.3">
      <c r="A4" s="1"/>
      <c r="B4" s="4" t="s">
        <v>54</v>
      </c>
      <c r="C4" s="81" t="s">
        <v>148</v>
      </c>
      <c r="D4" s="82"/>
      <c r="E4" s="5"/>
      <c r="F4" s="41" t="s">
        <v>55</v>
      </c>
      <c r="G4" s="40" t="s">
        <v>56</v>
      </c>
      <c r="H4" s="42"/>
      <c r="I4" s="42"/>
      <c r="J4" s="16"/>
      <c r="K4" s="16"/>
    </row>
    <row r="5" spans="1:16" ht="16.5" thickBot="1" x14ac:dyDescent="0.3">
      <c r="A5" s="1"/>
      <c r="B5" s="6" t="s">
        <v>1</v>
      </c>
      <c r="C5" s="83" t="s">
        <v>149</v>
      </c>
      <c r="D5" s="84"/>
      <c r="E5" s="5"/>
      <c r="F5" s="39" t="str">
        <f>IF(G4="Recurso","Motor del recurso","")</f>
        <v>Motor del recurso</v>
      </c>
      <c r="G5" s="39" t="s">
        <v>151</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150</v>
      </c>
      <c r="D7" s="25" t="s">
        <v>39</v>
      </c>
      <c r="F7" s="1"/>
      <c r="G7" s="1"/>
      <c r="H7" s="1"/>
      <c r="I7" s="1"/>
      <c r="J7" s="16"/>
      <c r="K7" s="16"/>
    </row>
    <row r="8" spans="1:16" s="9" customFormat="1" ht="16.5" thickBot="1" x14ac:dyDescent="0.3">
      <c r="A8" s="10"/>
      <c r="B8" s="10"/>
      <c r="C8" s="10"/>
      <c r="D8" s="11"/>
      <c r="E8" s="11"/>
      <c r="F8" s="76" t="s">
        <v>62</v>
      </c>
      <c r="G8" s="77"/>
      <c r="H8" s="77"/>
      <c r="I8" s="78"/>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147.75" customHeight="1" x14ac:dyDescent="0.25">
      <c r="A10" s="13" t="s">
        <v>142</v>
      </c>
      <c r="B10" s="68">
        <v>115131508</v>
      </c>
      <c r="C10" s="22" t="str">
        <f>IF(OR(B10&lt;&gt;"",J10&lt;&gt;""),IF($G$4="Recurso",CONCATENATE($G$4," ",$G$5),$G$4),"")</f>
        <v>Recurso F1</v>
      </c>
      <c r="D10" s="14" t="s">
        <v>145</v>
      </c>
      <c r="E10" s="14" t="s">
        <v>146</v>
      </c>
      <c r="F10" s="14" t="str">
        <f t="shared" ref="F10" si="0">IF(OR(B10&lt;&gt;"",J10&lt;&gt;""),CONCATENATE($C$7,"_",$A10,IF($G$4="Cuaderno de Estudio","_small",CONCATENATE(IF(I10="","","n"),IF(LEFT($G$5,1)="F",".jpg",".png")))),"")</f>
        <v>MA_11_01_CO_IMG01.jpg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t="s">
        <v>153</v>
      </c>
      <c r="K10" s="66" t="s">
        <v>157</v>
      </c>
    </row>
    <row r="11" spans="1:16" s="12" customFormat="1" ht="147.75" customHeight="1" x14ac:dyDescent="0.25">
      <c r="A11" s="13" t="s">
        <v>147</v>
      </c>
      <c r="B11" s="68" t="s">
        <v>154</v>
      </c>
      <c r="C11" s="22" t="str">
        <f>IF(OR(B11&lt;&gt;"",J11&lt;&gt;""),IF($G$4="Recurso",CONCATENATE($G$4," ",$G$5),$G$4),"")</f>
        <v>Recurso F1</v>
      </c>
      <c r="D11" s="14" t="s">
        <v>145</v>
      </c>
      <c r="E11" s="14" t="s">
        <v>146</v>
      </c>
      <c r="F11" s="14" t="str">
        <f t="shared" ref="F11" si="1">IF(OR(B11&lt;&gt;"",J11&lt;&gt;""),CONCATENATE($C$7,"_",$A11,IF($G$4="Cuaderno de Estudio","_small",CONCATENATE(IF(I11="","","n"),IF(LEFT($G$5,1)="F",".jpg",".png")))),"")</f>
        <v>MA_11_01_CO_IMG02.jpg</v>
      </c>
      <c r="G11" s="14" t="str">
        <f>IF(F11&lt;&gt;"",IF($G$4="Recurso",IF(LEFT($G$5,1)="M",VLOOKUP($G$5,'Definición técnica de imagenes'!$A$3:$G$17,5,FALSE),IF($G$5="F1",'Definición técnica de imagenes'!$E$15,'Definición técnica de imagenes'!$F$13)),'Definición técnica de imagenes'!$E$16),"")</f>
        <v>950 x 608 px</v>
      </c>
      <c r="H11" s="14"/>
      <c r="I11" s="14"/>
      <c r="J11" s="67"/>
      <c r="K11" s="70" t="s">
        <v>155</v>
      </c>
    </row>
    <row r="12" spans="1:16" s="12" customFormat="1" ht="147.75" customHeight="1" x14ac:dyDescent="0.25">
      <c r="A12" s="13" t="s">
        <v>152</v>
      </c>
      <c r="B12" s="68" t="s">
        <v>154</v>
      </c>
      <c r="C12" s="22" t="str">
        <f>IF(OR(B12&lt;&gt;"",J12&lt;&gt;""),IF($G$4="Recurso",CONCATENATE($G$4," ",$G$5),$G$4),"")</f>
        <v>Recurso F1</v>
      </c>
      <c r="D12" s="14" t="s">
        <v>145</v>
      </c>
      <c r="E12" s="14" t="s">
        <v>146</v>
      </c>
      <c r="F12" s="14" t="str">
        <f t="shared" ref="F12" si="2">IF(OR(B12&lt;&gt;"",J12&lt;&gt;""),CONCATENATE($C$7,"_",$A12,IF($G$4="Cuaderno de Estudio","_small",CONCATENATE(IF(I12="","","n"),IF(LEFT($G$5,1)="F",".jpg",".png")))),"")</f>
        <v>MA_11_01_CO_IMG03.jpg</v>
      </c>
      <c r="G12" s="14" t="str">
        <f>IF(F12&lt;&gt;"",IF($G$4="Recurso",IF(LEFT($G$5,1)="M",VLOOKUP($G$5,'Definición técnica de imagenes'!$A$3:$G$17,5,FALSE),IF($G$5="F1",'Definición técnica de imagenes'!$E$15,'Definición técnica de imagenes'!$F$13)),'Definición técnica de imagenes'!$E$16),"")</f>
        <v>950 x 608 px</v>
      </c>
      <c r="H12" s="14"/>
      <c r="I12" s="14"/>
      <c r="J12" s="67"/>
      <c r="K12" s="71" t="s">
        <v>156</v>
      </c>
    </row>
    <row r="13" spans="1:16" s="12" customFormat="1" x14ac:dyDescent="0.25">
      <c r="A13" s="13"/>
      <c r="B13" s="22"/>
      <c r="C13" s="22"/>
      <c r="D13" s="14"/>
      <c r="E13" s="14"/>
      <c r="F13" s="14" t="str">
        <f t="shared" ref="F13:F17" si="3">IF(OR(B13&lt;&gt;"",J13&lt;&gt;""),CONCATENATE($C$7,"_",$A13,IF($G$4="Cuaderno de Estudio","_small",CONCATENATE(IF(I13="","","n"),IF(LEFT($G$5,1)="F",".jpg",".png")))),"")</f>
        <v/>
      </c>
      <c r="G13" s="14" t="str">
        <f>IF(F13&lt;&gt;"",IF($G$4="Recurso",IF(LEFT($G$5,1)="M",VLOOKUP($G$5,'Definición técnica de imagenes'!$A$3:$G$17,5,FALSE),IF($G$5="F1",'Definición técnica de imagenes'!$E$15,'Definición técnica de imagenes'!$F$13)),'Definición técnica de imagenes'!$E$16),"")</f>
        <v/>
      </c>
      <c r="H13" s="14" t="str">
        <f t="shared" ref="H13:H17" si="4">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4"/>
      <c r="K13" s="15"/>
    </row>
    <row r="14" spans="1:16" s="12" customFormat="1" x14ac:dyDescent="0.25">
      <c r="A14" s="13"/>
      <c r="B14" s="22"/>
      <c r="C14" s="22"/>
      <c r="D14" s="14"/>
      <c r="E14" s="14"/>
      <c r="F14" s="14" t="str">
        <f t="shared" si="3"/>
        <v/>
      </c>
      <c r="G14" s="14" t="str">
        <f>IF(F14&lt;&gt;"",IF($G$4="Recurso",IF(LEFT($G$5,1)="M",VLOOKUP($G$5,'Definición técnica de imagenes'!$A$3:$G$17,5,FALSE),IF($G$5="F1",'Definición técnica de imagenes'!$E$15,'Definición técnica de imagenes'!$F$13)),'Definición técnica de imagenes'!$E$16),"")</f>
        <v/>
      </c>
      <c r="H14" s="14" t="str">
        <f t="shared" si="4"/>
        <v/>
      </c>
      <c r="I14" s="14" t="str">
        <f>IF(OR(B14&lt;&gt;"",J14&lt;&gt;""),IF($G$4="Recurso",IF(LEFT($G$5,1)="M",IF(VLOOKUP($G$5,'Definición técnica de imagenes'!$A$3:$G$17,6,FALSE)=0,"",VLOOKUP($G$5,'Definición técnica de imagenes'!$A$3:$G$17,6,FALSE)),IF($G$5="F1","","")),'Definición técnica de imagenes'!$F$16),"")</f>
        <v/>
      </c>
      <c r="J14" s="14"/>
      <c r="K14" s="15"/>
    </row>
    <row r="15" spans="1:16" s="12" customFormat="1" x14ac:dyDescent="0.25">
      <c r="A15" s="13"/>
      <c r="B15" s="22"/>
      <c r="C15" s="22"/>
      <c r="D15" s="14"/>
      <c r="E15" s="14"/>
      <c r="F15" s="14" t="str">
        <f t="shared" si="3"/>
        <v/>
      </c>
      <c r="G15" s="14" t="str">
        <f>IF(F15&lt;&gt;"",IF($G$4="Recurso",IF(LEFT($G$5,1)="M",VLOOKUP($G$5,'Definición técnica de imagenes'!$A$3:$G$17,5,FALSE),IF($G$5="F1",'Definición técnica de imagenes'!$E$15,'Definición técnica de imagenes'!$F$13)),'Definición técnica de imagenes'!$E$16),"")</f>
        <v/>
      </c>
      <c r="H15" s="14" t="str">
        <f t="shared" si="4"/>
        <v/>
      </c>
      <c r="I15" s="14" t="str">
        <f>IF(OR(B15&lt;&gt;"",J15&lt;&gt;""),IF($G$4="Recurso",IF(LEFT($G$5,1)="M",IF(VLOOKUP($G$5,'Definición técnica de imagenes'!$A$3:$G$17,6,FALSE)=0,"",VLOOKUP($G$5,'Definición técnica de imagenes'!$A$3:$G$17,6,FALSE)),IF($G$5="F1","","")),'Definición técnica de imagenes'!$F$16),"")</f>
        <v/>
      </c>
      <c r="J15" s="14"/>
      <c r="K15" s="15"/>
    </row>
    <row r="16" spans="1:16" s="12" customFormat="1" x14ac:dyDescent="0.25">
      <c r="A16" s="13"/>
      <c r="B16" s="22"/>
      <c r="C16" s="22"/>
      <c r="D16" s="14"/>
      <c r="E16" s="14"/>
      <c r="F16" s="14" t="str">
        <f t="shared" si="3"/>
        <v/>
      </c>
      <c r="G16" s="14" t="str">
        <f>IF(F16&lt;&gt;"",IF($G$4="Recurso",IF(LEFT($G$5,1)="M",VLOOKUP($G$5,'Definición técnica de imagenes'!$A$3:$G$17,5,FALSE),IF($G$5="F1",'Definición técnica de imagenes'!$E$15,'Definición técnica de imagenes'!$F$13)),'Definición técnica de imagenes'!$E$16),"")</f>
        <v/>
      </c>
      <c r="H16" s="14" t="str">
        <f t="shared" si="4"/>
        <v/>
      </c>
      <c r="I16" s="14" t="str">
        <f>IF(OR(B16&lt;&gt;"",J16&lt;&gt;""),IF($G$4="Recurso",IF(LEFT($G$5,1)="M",IF(VLOOKUP($G$5,'Definición técnica de imagenes'!$A$3:$G$17,6,FALSE)=0,"",VLOOKUP($G$5,'Definición técnica de imagenes'!$A$3:$G$17,6,FALSE)),IF($G$5="F1","","")),'Definición técnica de imagenes'!$F$16),"")</f>
        <v/>
      </c>
      <c r="J16" s="14"/>
      <c r="K16" s="15"/>
    </row>
    <row r="17" spans="1:11" s="12" customFormat="1" x14ac:dyDescent="0.25">
      <c r="A17" s="13"/>
      <c r="B17" s="22"/>
      <c r="C17" s="22"/>
      <c r="D17" s="14"/>
      <c r="E17" s="14"/>
      <c r="F17" s="14" t="str">
        <f t="shared" si="3"/>
        <v/>
      </c>
      <c r="G17" s="14" t="str">
        <f>IF(F17&lt;&gt;"",IF($G$4="Recurso",IF(LEFT($G$5,1)="M",VLOOKUP($G$5,'Definición técnica de imagenes'!$A$3:$G$17,5,FALSE),IF($G$5="F1",'Definición técnica de imagenes'!$E$15,'Definición técnica de imagenes'!$F$13)),'Definición técnica de imagenes'!$E$16),"")</f>
        <v/>
      </c>
      <c r="H17" s="14" t="str">
        <f t="shared" si="4"/>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c r="B18" s="22"/>
      <c r="C18" s="22"/>
      <c r="D18" s="14"/>
      <c r="E18" s="14"/>
      <c r="F18" s="14" t="str">
        <f t="shared" ref="F18:F49" si="5">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49" si="6">IF(AND(I18&lt;&gt;"",I18&lt;&gt;0),IF(OR(B18&lt;&gt;"",J18&lt;&gt;""),CONCATENATE($C$7,"_",$A18,IF($G$4="Cuaderno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c r="B19" s="22"/>
      <c r="C19" s="22"/>
      <c r="D19" s="14"/>
      <c r="E19" s="14"/>
      <c r="F19" s="14" t="str">
        <f t="shared" si="5"/>
        <v/>
      </c>
      <c r="G19" s="14" t="str">
        <f>IF(F19&lt;&gt;"",IF($G$4="Recurso",IF(LEFT($G$5,1)="M",VLOOKUP($G$5,'Definición técnica de imagenes'!$A$3:$G$17,5,FALSE),IF($G$5="F1",'Definición técnica de imagenes'!$E$15,'Definición técnica de imagenes'!$F$13)),'Definición técnica de imagenes'!$E$16),"")</f>
        <v/>
      </c>
      <c r="H19" s="14" t="str">
        <f t="shared" si="6"/>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5"/>
        <v/>
      </c>
      <c r="G20" s="14" t="str">
        <f>IF(F20&lt;&gt;"",IF($G$4="Recurso",IF(LEFT($G$5,1)="M",VLOOKUP($G$5,'Definición técnica de imagenes'!$A$3:$G$17,5,FALSE),IF($G$5="F1",'Definición técnica de imagenes'!$E$15,'Definición técnica de imagenes'!$F$13)),'Definición técnica de imagenes'!$E$16),"")</f>
        <v/>
      </c>
      <c r="H20" s="14" t="str">
        <f t="shared" si="6"/>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5"/>
        <v/>
      </c>
      <c r="G21" s="14" t="str">
        <f>IF(F21&lt;&gt;"",IF($G$4="Recurso",IF(LEFT($G$5,1)="M",VLOOKUP($G$5,'Definición técnica de imagenes'!$A$3:$G$17,5,FALSE),IF($G$5="F1",'Definición técnica de imagenes'!$E$15,'Definición técnica de imagenes'!$F$13)),'Definición técnica de imagenes'!$E$16),"")</f>
        <v/>
      </c>
      <c r="H21" s="14" t="str">
        <f t="shared" si="6"/>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13"/>
      <c r="C22" s="13"/>
      <c r="D22" s="14"/>
      <c r="E22" s="14"/>
      <c r="F22" s="14" t="str">
        <f t="shared" si="5"/>
        <v/>
      </c>
      <c r="G22" s="14" t="str">
        <f>IF(F22&lt;&gt;"",IF($G$4="Recurso",IF(LEFT($G$5,1)="M",VLOOKUP($G$5,'Definición técnica de imagenes'!$A$3:$G$17,5,FALSE),IF($G$5="F1",'Definición técnica de imagenes'!$E$15,'Definición técnica de imagenes'!$F$13)),'Definición técnica de imagenes'!$E$16),"")</f>
        <v/>
      </c>
      <c r="H22" s="14" t="str">
        <f t="shared" si="6"/>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13"/>
      <c r="C23" s="13"/>
      <c r="D23" s="14"/>
      <c r="E23" s="14"/>
      <c r="F23" s="14" t="str">
        <f t="shared" si="5"/>
        <v/>
      </c>
      <c r="G23" s="14" t="str">
        <f>IF(F23&lt;&gt;"",IF($G$4="Recurso",IF(LEFT($G$5,1)="M",VLOOKUP($G$5,'Definición técnica de imagenes'!$A$3:$G$17,5,FALSE),IF($G$5="F1",'Definición técnica de imagenes'!$E$15,'Definición técnica de imagenes'!$F$13)),'Definición técnica de imagenes'!$E$16),"")</f>
        <v/>
      </c>
      <c r="H23" s="14" t="str">
        <f t="shared" si="6"/>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13"/>
      <c r="C24" s="13"/>
      <c r="D24" s="14"/>
      <c r="E24" s="14"/>
      <c r="F24" s="14" t="str">
        <f t="shared" si="5"/>
        <v/>
      </c>
      <c r="G24" s="14" t="str">
        <f>IF(F24&lt;&gt;"",IF($G$4="Recurso",IF(LEFT($G$5,1)="M",VLOOKUP($G$5,'Definición técnica de imagenes'!$A$3:$G$17,5,FALSE),IF($G$5="F1",'Definición técnica de imagenes'!$E$15,'Definición técnica de imagenes'!$F$13)),'Definición técnica de imagenes'!$E$16),"")</f>
        <v/>
      </c>
      <c r="H24" s="14" t="str">
        <f t="shared" si="6"/>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5"/>
        <v/>
      </c>
      <c r="G25" s="14" t="str">
        <f>IF(F25&lt;&gt;"",IF($G$4="Recurso",IF(LEFT($G$5,1)="M",VLOOKUP($G$5,'Definición técnica de imagenes'!$A$3:$G$17,5,FALSE),IF($G$5="F1",'Definición técnica de imagenes'!$E$15,'Definición técnica de imagenes'!$F$13)),'Definición técnica de imagenes'!$E$16),"")</f>
        <v/>
      </c>
      <c r="H25" s="14" t="str">
        <f t="shared" si="6"/>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5"/>
        <v/>
      </c>
      <c r="G26" s="14" t="str">
        <f>IF(F26&lt;&gt;"",IF($G$4="Recurso",IF(LEFT($G$5,1)="M",VLOOKUP($G$5,'Definición técnica de imagenes'!$A$3:$G$17,5,FALSE),IF($G$5="F1",'Definición técnica de imagenes'!$E$15,'Definición técnica de imagenes'!$F$13)),'Definición técnica de imagenes'!$E$16),"")</f>
        <v/>
      </c>
      <c r="H26" s="14" t="str">
        <f t="shared" si="6"/>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5"/>
        <v/>
      </c>
      <c r="G27" s="14" t="str">
        <f>IF(F27&lt;&gt;"",IF($G$4="Recurso",IF(LEFT($G$5,1)="M",VLOOKUP($G$5,'Definición técnica de imagenes'!$A$3:$G$17,5,FALSE),IF($G$5="F1",'Definición técnica de imagenes'!$E$15,'Definición técnica de imagenes'!$F$13)),'Definición técnica de imagenes'!$E$16),"")</f>
        <v/>
      </c>
      <c r="H27" s="14" t="str">
        <f t="shared" si="6"/>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5"/>
        <v/>
      </c>
      <c r="G28" s="14" t="str">
        <f>IF(F28&lt;&gt;"",IF($G$4="Recurso",IF(LEFT($G$5,1)="M",VLOOKUP($G$5,'Definición técnica de imagenes'!$A$3:$G$17,5,FALSE),IF($G$5="F1",'Definición técnica de imagenes'!$E$15,'Definición técnica de imagenes'!$F$13)),'Definición técnica de imagenes'!$E$16),"")</f>
        <v/>
      </c>
      <c r="H28" s="14" t="str">
        <f t="shared" si="6"/>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5"/>
        <v/>
      </c>
      <c r="G29" s="14" t="str">
        <f>IF(F29&lt;&gt;"",IF($G$4="Recurso",IF(LEFT($G$5,1)="M",VLOOKUP($G$5,'Definición técnica de imagenes'!$A$3:$G$17,5,FALSE),IF($G$5="F1",'Definición técnica de imagenes'!$E$15,'Definición técnica de imagenes'!$F$13)),'Definición técnica de imagenes'!$E$16),"")</f>
        <v/>
      </c>
      <c r="H29" s="14" t="str">
        <f t="shared" si="6"/>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5"/>
        <v/>
      </c>
      <c r="G30" s="14" t="str">
        <f>IF(F30&lt;&gt;"",IF($G$4="Recurso",IF(LEFT($G$5,1)="M",VLOOKUP($G$5,'Definición técnica de imagenes'!$A$3:$G$17,5,FALSE),IF($G$5="F1",'Definición técnica de imagenes'!$E$15,'Definición técnica de imagenes'!$F$13)),'Definición técnica de imagenes'!$E$16),"")</f>
        <v/>
      </c>
      <c r="H30" s="14" t="str">
        <f t="shared" si="6"/>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5"/>
        <v/>
      </c>
      <c r="G31" s="14" t="str">
        <f>IF(F31&lt;&gt;"",IF($G$4="Recurso",IF(LEFT($G$5,1)="M",VLOOKUP($G$5,'Definición técnica de imagenes'!$A$3:$G$17,5,FALSE),IF($G$5="F1",'Definición técnica de imagenes'!$E$15,'Definición técnica de imagenes'!$F$13)),'Definición técnica de imagenes'!$E$16),"")</f>
        <v/>
      </c>
      <c r="H31" s="14" t="str">
        <f t="shared" si="6"/>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5"/>
        <v/>
      </c>
      <c r="G32" s="14" t="str">
        <f>IF(F32&lt;&gt;"",IF($G$4="Recurso",IF(LEFT($G$5,1)="M",VLOOKUP($G$5,'Definición técnica de imagenes'!$A$3:$G$17,5,FALSE),IF($G$5="F1",'Definición técnica de imagenes'!$E$15,'Definición técnica de imagenes'!$F$13)),'Definición técnica de imagenes'!$E$16),"")</f>
        <v/>
      </c>
      <c r="H32" s="14" t="str">
        <f t="shared" si="6"/>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5"/>
        <v/>
      </c>
      <c r="G33" s="14" t="str">
        <f>IF(F33&lt;&gt;"",IF($G$4="Recurso",IF(LEFT($G$5,1)="M",VLOOKUP($G$5,'Definición técnica de imagenes'!$A$3:$G$17,5,FALSE),IF($G$5="F1",'Definición técnica de imagenes'!$E$15,'Definición técnica de imagenes'!$F$13)),'Definición técnica de imagenes'!$E$16),"")</f>
        <v/>
      </c>
      <c r="H33" s="14" t="str">
        <f t="shared" si="6"/>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5"/>
        <v/>
      </c>
      <c r="G34" s="14" t="str">
        <f>IF(F34&lt;&gt;"",IF($G$4="Recurso",IF(LEFT($G$5,1)="M",VLOOKUP($G$5,'Definición técnica de imagenes'!$A$3:$G$17,5,FALSE),IF($G$5="F1",'Definición técnica de imagenes'!$E$15,'Definición técnica de imagenes'!$F$13)),'Definición técnica de imagenes'!$E$16),"")</f>
        <v/>
      </c>
      <c r="H34" s="14" t="str">
        <f t="shared" si="6"/>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5"/>
        <v/>
      </c>
      <c r="G35" s="14" t="str">
        <f>IF(F35&lt;&gt;"",IF($G$4="Recurso",IF(LEFT($G$5,1)="M",VLOOKUP($G$5,'Definición técnica de imagenes'!$A$3:$G$17,5,FALSE),IF($G$5="F1",'Definición técnica de imagenes'!$E$15,'Definición técnica de imagenes'!$F$13)),'Definición técnica de imagenes'!$E$16),"")</f>
        <v/>
      </c>
      <c r="H35" s="14" t="str">
        <f t="shared" si="6"/>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5"/>
        <v/>
      </c>
      <c r="G36" s="14" t="str">
        <f>IF(F36&lt;&gt;"",IF($G$4="Recurso",IF(LEFT($G$5,1)="M",VLOOKUP($G$5,'Definición técnica de imagenes'!$A$3:$G$17,5,FALSE),IF($G$5="F1",'Definición técnica de imagenes'!$E$15,'Definición técnica de imagenes'!$F$13)),'Definición técnica de imagenes'!$E$16),"")</f>
        <v/>
      </c>
      <c r="H36" s="14" t="str">
        <f t="shared" si="6"/>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5"/>
        <v/>
      </c>
      <c r="G37" s="14" t="str">
        <f>IF(F37&lt;&gt;"",IF($G$4="Recurso",IF(LEFT($G$5,1)="M",VLOOKUP($G$5,'Definición técnica de imagenes'!$A$3:$G$17,5,FALSE),IF($G$5="F1",'Definición técnica de imagenes'!$E$15,'Definición técnica de imagenes'!$F$13)),'Definición técnica de imagenes'!$E$16),"")</f>
        <v/>
      </c>
      <c r="H37" s="14" t="str">
        <f t="shared" si="6"/>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5"/>
        <v/>
      </c>
      <c r="G38" s="14" t="str">
        <f>IF(F38&lt;&gt;"",IF($G$4="Recurso",IF(LEFT($G$5,1)="M",VLOOKUP($G$5,'Definición técnica de imagenes'!$A$3:$G$17,5,FALSE),IF($G$5="F1",'Definición técnica de imagenes'!$E$15,'Definición técnica de imagenes'!$F$13)),'Definición técnica de imagenes'!$E$16),"")</f>
        <v/>
      </c>
      <c r="H38" s="14" t="str">
        <f t="shared" si="6"/>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5"/>
        <v/>
      </c>
      <c r="G39" s="14" t="str">
        <f>IF(F39&lt;&gt;"",IF($G$4="Recurso",IF(LEFT($G$5,1)="M",VLOOKUP($G$5,'Definición técnica de imagenes'!$A$3:$G$17,5,FALSE),IF($G$5="F1",'Definición técnica de imagenes'!$E$15,'Definición técnica de imagenes'!$F$13)),'Definición técnica de imagenes'!$E$16),"")</f>
        <v/>
      </c>
      <c r="H39" s="14" t="str">
        <f t="shared" si="6"/>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5"/>
        <v/>
      </c>
      <c r="G40" s="14" t="str">
        <f>IF(F40&lt;&gt;"",IF($G$4="Recurso",IF(LEFT($G$5,1)="M",VLOOKUP($G$5,'Definición técnica de imagenes'!$A$3:$G$17,5,FALSE),IF($G$5="F1",'Definición técnica de imagenes'!$E$15,'Definición técnica de imagenes'!$F$13)),'Definición técnica de imagenes'!$E$16),"")</f>
        <v/>
      </c>
      <c r="H40" s="14" t="str">
        <f t="shared" si="6"/>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5"/>
        <v/>
      </c>
      <c r="G41" s="14" t="str">
        <f>IF(F41&lt;&gt;"",IF($G$4="Recurso",IF(LEFT($G$5,1)="M",VLOOKUP($G$5,'Definición técnica de imagenes'!$A$3:$G$17,5,FALSE),IF($G$5="F1",'Definición técnica de imagenes'!$E$15,'Definición técnica de imagenes'!$F$13)),'Definición técnica de imagenes'!$E$16),"")</f>
        <v/>
      </c>
      <c r="H41" s="14" t="str">
        <f t="shared" si="6"/>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5"/>
        <v/>
      </c>
      <c r="G42" s="14" t="str">
        <f>IF(F42&lt;&gt;"",IF($G$4="Recurso",IF(LEFT($G$5,1)="M",VLOOKUP($G$5,'Definición técnica de imagenes'!$A$3:$G$17,5,FALSE),IF($G$5="F1",'Definición técnica de imagenes'!$E$15,'Definición técnica de imagenes'!$F$13)),'Definición técnica de imagenes'!$E$16),"")</f>
        <v/>
      </c>
      <c r="H42" s="14" t="str">
        <f t="shared" si="6"/>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5"/>
        <v/>
      </c>
      <c r="G43" s="14" t="str">
        <f>IF(F43&lt;&gt;"",IF($G$4="Recurso",IF(LEFT($G$5,1)="M",VLOOKUP($G$5,'Definición técnica de imagenes'!$A$3:$G$17,5,FALSE),IF($G$5="F1",'Definición técnica de imagenes'!$E$15,'Definición técnica de imagenes'!$F$13)),'Definición técnica de imagenes'!$E$16),"")</f>
        <v/>
      </c>
      <c r="H43" s="14" t="str">
        <f t="shared" si="6"/>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5"/>
        <v/>
      </c>
      <c r="G44" s="14" t="str">
        <f>IF(F44&lt;&gt;"",IF($G$4="Recurso",IF(LEFT($G$5,1)="M",VLOOKUP($G$5,'Definición técnica de imagenes'!$A$3:$G$17,5,FALSE),IF($G$5="F1",'Definición técnica de imagenes'!$E$15,'Definición técnica de imagenes'!$F$13)),'Definición técnica de imagenes'!$E$16),"")</f>
        <v/>
      </c>
      <c r="H44" s="14" t="str">
        <f t="shared" si="6"/>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5"/>
        <v/>
      </c>
      <c r="G45" s="14" t="str">
        <f>IF(F45&lt;&gt;"",IF($G$4="Recurso",IF(LEFT($G$5,1)="M",VLOOKUP($G$5,'Definición técnica de imagenes'!$A$3:$G$17,5,FALSE),IF($G$5="F1",'Definición técnica de imagenes'!$E$15,'Definición técnica de imagenes'!$F$13)),'Definición técnica de imagenes'!$E$16),"")</f>
        <v/>
      </c>
      <c r="H45" s="14" t="str">
        <f t="shared" si="6"/>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5"/>
        <v/>
      </c>
      <c r="G46" s="14" t="str">
        <f>IF(F46&lt;&gt;"",IF($G$4="Recurso",IF(LEFT($G$5,1)="M",VLOOKUP($G$5,'Definición técnica de imagenes'!$A$3:$G$17,5,FALSE),IF($G$5="F1",'Definición técnica de imagenes'!$E$15,'Definición técnica de imagenes'!$F$13)),'Definición técnica de imagenes'!$E$16),"")</f>
        <v/>
      </c>
      <c r="H46" s="14" t="str">
        <f t="shared" si="6"/>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5"/>
        <v/>
      </c>
      <c r="G47" s="14" t="str">
        <f>IF(F47&lt;&gt;"",IF($G$4="Recurso",IF(LEFT($G$5,1)="M",VLOOKUP($G$5,'Definición técnica de imagenes'!$A$3:$G$17,5,FALSE),IF($G$5="F1",'Definición técnica de imagenes'!$E$15,'Definición técnica de imagenes'!$F$13)),'Definición técnica de imagenes'!$E$16),"")</f>
        <v/>
      </c>
      <c r="H47" s="14" t="str">
        <f t="shared" si="6"/>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5"/>
        <v/>
      </c>
      <c r="G48" s="14" t="str">
        <f>IF(F48&lt;&gt;"",IF($G$4="Recurso",IF(LEFT($G$5,1)="M",VLOOKUP($G$5,'Definición técnica de imagenes'!$A$3:$G$17,5,FALSE),IF($G$5="F1",'Definición técnica de imagenes'!$E$15,'Definición técnica de imagenes'!$F$13)),'Definición técnica de imagenes'!$E$16),"")</f>
        <v/>
      </c>
      <c r="H48" s="14" t="str">
        <f t="shared" si="6"/>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5"/>
        <v/>
      </c>
      <c r="G49" s="14" t="str">
        <f>IF(F49&lt;&gt;"",IF($G$4="Recurso",IF(LEFT($G$5,1)="M",VLOOKUP($G$5,'Definición técnica de imagenes'!$A$3:$G$17,5,FALSE),IF($G$5="F1",'Definición técnica de imagenes'!$E$15,'Definición técnica de imagenes'!$F$13)),'Definición técnica de imagenes'!$E$16),"")</f>
        <v/>
      </c>
      <c r="H49" s="14" t="str">
        <f t="shared" si="6"/>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ref="F50:F68" si="7">IF(OR(B50&lt;&gt;"",J50&lt;&gt;""),CONCATENATE($C$7,"_",$A50,IF($G$4="Cuaderno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ref="H50:H68" si="8">IF(AND(I50&lt;&gt;"",I50&lt;&gt;0),IF(OR(B50&lt;&gt;"",J50&lt;&gt;""),CONCATENATE($C$7,"_",$A50,IF($G$4="Cuaderno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7"/>
        <v/>
      </c>
      <c r="G51" s="14" t="str">
        <f>IF(F51&lt;&gt;"",IF($G$4="Recurso",IF(LEFT($G$5,1)="M",VLOOKUP($G$5,'Definición técnica de imagenes'!$A$3:$G$17,5,FALSE),IF($G$5="F1",'Definición técnica de imagenes'!$E$15,'Definición técnica de imagenes'!$F$13)),'Definición técnica de imagenes'!$E$16),"")</f>
        <v/>
      </c>
      <c r="H51" s="14" t="str">
        <f t="shared" si="8"/>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7"/>
        <v/>
      </c>
      <c r="G52" s="14" t="str">
        <f>IF(F52&lt;&gt;"",IF($G$4="Recurso",IF(LEFT($G$5,1)="M",VLOOKUP($G$5,'Definición técnica de imagenes'!$A$3:$G$17,5,FALSE),IF($G$5="F1",'Definición técnica de imagenes'!$E$15,'Definición técnica de imagenes'!$F$13)),'Definición técnica de imagenes'!$E$16),"")</f>
        <v/>
      </c>
      <c r="H52" s="14" t="str">
        <f t="shared" si="8"/>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7"/>
        <v/>
      </c>
      <c r="G53" s="14" t="str">
        <f>IF(F53&lt;&gt;"",IF($G$4="Recurso",IF(LEFT($G$5,1)="M",VLOOKUP($G$5,'Definición técnica de imagenes'!$A$3:$G$17,5,FALSE),IF($G$5="F1",'Definición técnica de imagenes'!$E$15,'Definición técnica de imagenes'!$F$13)),'Definición técnica de imagenes'!$E$16),"")</f>
        <v/>
      </c>
      <c r="H53" s="14" t="str">
        <f t="shared" si="8"/>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7"/>
        <v/>
      </c>
      <c r="G54" s="14" t="str">
        <f>IF(F54&lt;&gt;"",IF($G$4="Recurso",IF(LEFT($G$5,1)="M",VLOOKUP($G$5,'Definición técnica de imagenes'!$A$3:$G$17,5,FALSE),IF($G$5="F1",'Definición técnica de imagenes'!$E$15,'Definición técnica de imagenes'!$F$13)),'Definición técnica de imagenes'!$E$16),"")</f>
        <v/>
      </c>
      <c r="H54" s="14" t="str">
        <f t="shared" si="8"/>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7"/>
        <v/>
      </c>
      <c r="G55" s="14" t="str">
        <f>IF(F55&lt;&gt;"",IF($G$4="Recurso",IF(LEFT($G$5,1)="M",VLOOKUP($G$5,'Definición técnica de imagenes'!$A$3:$G$17,5,FALSE),IF($G$5="F1",'Definición técnica de imagenes'!$E$15,'Definición técnica de imagenes'!$F$13)),'Definición técnica de imagenes'!$E$16),"")</f>
        <v/>
      </c>
      <c r="H55" s="14" t="str">
        <f t="shared" si="8"/>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7"/>
        <v/>
      </c>
      <c r="G56" s="14" t="str">
        <f>IF(F56&lt;&gt;"",IF($G$4="Recurso",IF(LEFT($G$5,1)="M",VLOOKUP($G$5,'Definición técnica de imagenes'!$A$3:$G$17,5,FALSE),IF($G$5="F1",'Definición técnica de imagenes'!$E$15,'Definición técnica de imagenes'!$F$13)),'Definición técnica de imagenes'!$E$16),"")</f>
        <v/>
      </c>
      <c r="H56" s="14" t="str">
        <f t="shared" si="8"/>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7"/>
        <v/>
      </c>
      <c r="G57" s="14" t="str">
        <f>IF(F57&lt;&gt;"",IF($G$4="Recurso",IF(LEFT($G$5,1)="M",VLOOKUP($G$5,'Definición técnica de imagenes'!$A$3:$G$17,5,FALSE),IF($G$5="F1",'Definición técnica de imagenes'!$E$15,'Definición técnica de imagenes'!$F$13)),'Definición técnica de imagenes'!$E$16),"")</f>
        <v/>
      </c>
      <c r="H57" s="14" t="str">
        <f t="shared" si="8"/>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7"/>
        <v/>
      </c>
      <c r="G58" s="14" t="str">
        <f>IF(F58&lt;&gt;"",IF($G$4="Recurso",IF(LEFT($G$5,1)="M",VLOOKUP($G$5,'Definición técnica de imagenes'!$A$3:$G$17,5,FALSE),IF($G$5="F1",'Definición técnica de imagenes'!$E$15,'Definición técnica de imagenes'!$F$13)),'Definición técnica de imagenes'!$E$16),"")</f>
        <v/>
      </c>
      <c r="H58" s="14" t="str">
        <f t="shared" si="8"/>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7" t="s">
        <v>38</v>
      </c>
      <c r="B1" s="88"/>
      <c r="C1" s="88"/>
      <c r="D1" s="88"/>
      <c r="E1" s="88"/>
      <c r="F1" s="89"/>
    </row>
    <row r="2" spans="1:11" x14ac:dyDescent="0.25">
      <c r="A2" s="32" t="s">
        <v>42</v>
      </c>
      <c r="B2" s="33"/>
      <c r="C2" s="90" t="s">
        <v>13</v>
      </c>
      <c r="D2" s="91"/>
      <c r="E2" s="92"/>
      <c r="F2" s="34"/>
    </row>
    <row r="3" spans="1:11" ht="63" x14ac:dyDescent="0.25">
      <c r="A3" s="35" t="s">
        <v>43</v>
      </c>
      <c r="B3" s="33"/>
      <c r="C3" s="96" t="s">
        <v>14</v>
      </c>
      <c r="D3" s="97"/>
      <c r="E3" s="98"/>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9" t="str">
        <f>CONCATENATE(H21,"_",I21,"_",J21,"_CO")</f>
        <v>MA_11_01_CO</v>
      </c>
      <c r="E5" s="100"/>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5" t="str">
        <f>CONCATENATE("SolicitudGrafica_",D5,".xls")</f>
        <v>SolicitudGrafica_MA_11_01_CO.xls</v>
      </c>
      <c r="E7" s="85"/>
      <c r="F7" s="86"/>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7" t="s">
        <v>41</v>
      </c>
      <c r="B13" s="88"/>
      <c r="C13" s="88"/>
      <c r="D13" s="88"/>
      <c r="E13" s="88"/>
      <c r="F13" s="89"/>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90" t="s">
        <v>49</v>
      </c>
      <c r="D15" s="91"/>
      <c r="E15" s="91"/>
      <c r="F15" s="92"/>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3" t="str">
        <f>CONCATENATE(H21,"_",I21,"_",J21,"_",K45)</f>
        <v>MA_11_01_REC10</v>
      </c>
      <c r="E17" s="94"/>
      <c r="F17" s="95"/>
      <c r="J17" s="24">
        <v>14</v>
      </c>
      <c r="K17" s="24">
        <v>14</v>
      </c>
    </row>
    <row r="18" spans="1:11" ht="79.5" thickBot="1" x14ac:dyDescent="0.3">
      <c r="A18" s="35" t="s">
        <v>48</v>
      </c>
      <c r="B18" s="33"/>
      <c r="C18" s="64" t="s">
        <v>128</v>
      </c>
      <c r="D18" s="85" t="str">
        <f>CONCATENATE("SolicitudGrafica_",D17,".xls")</f>
        <v>SolicitudGrafica_MA_11_01_REC10.xls</v>
      </c>
      <c r="E18" s="85"/>
      <c r="F18" s="86"/>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1" t="s">
        <v>56</v>
      </c>
      <c r="B1" s="101" t="s">
        <v>63</v>
      </c>
      <c r="C1" s="101" t="s">
        <v>64</v>
      </c>
      <c r="D1" s="101" t="s">
        <v>5</v>
      </c>
      <c r="E1" s="101" t="s">
        <v>65</v>
      </c>
      <c r="F1" s="101" t="s">
        <v>66</v>
      </c>
      <c r="G1" s="101" t="s">
        <v>67</v>
      </c>
      <c r="H1" s="102" t="s">
        <v>68</v>
      </c>
      <c r="I1" s="102"/>
      <c r="J1" s="102"/>
    </row>
    <row r="2" spans="1:11" x14ac:dyDescent="0.25">
      <c r="A2" s="101"/>
      <c r="B2" s="101"/>
      <c r="C2" s="101"/>
      <c r="D2" s="101"/>
      <c r="E2" s="101"/>
      <c r="F2" s="101"/>
      <c r="G2" s="101"/>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2015-03-24T15:08:34Z</dcterms:modified>
</cp:coreProperties>
</file>