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Archivos jun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9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H30" i="1"/>
  <c r="H29" i="1"/>
  <c r="H28" i="1"/>
  <c r="H27" i="1"/>
  <c r="H26" i="1"/>
  <c r="H25" i="1"/>
  <c r="H24" i="1"/>
  <c r="H23" i="1"/>
  <c r="H22" i="1"/>
  <c r="H21" i="1"/>
  <c r="H20" i="1"/>
  <c r="H19" i="1"/>
  <c r="H18" i="1"/>
  <c r="H17"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F12" i="1" s="1"/>
  <c r="G12" i="1" s="1"/>
  <c r="F11" i="1"/>
  <c r="G11" i="1" s="1"/>
  <c r="H10" i="1"/>
  <c r="F10" i="1"/>
  <c r="G10" i="1" s="1"/>
  <c r="A13" i="1" l="1"/>
  <c r="F13" i="1" s="1"/>
  <c r="G13" i="1" s="1"/>
  <c r="A14" i="1" l="1"/>
  <c r="F14" i="1" s="1"/>
  <c r="G14" i="1" s="1"/>
  <c r="A15" i="1" l="1"/>
  <c r="F15" i="1" s="1"/>
  <c r="G15" i="1" s="1"/>
  <c r="A16" i="1" l="1"/>
  <c r="F16" i="1" l="1"/>
  <c r="G16" i="1" s="1"/>
  <c r="H16" i="1"/>
  <c r="A17" i="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<sst xmlns="http://schemas.openxmlformats.org/spreadsheetml/2006/main" count="426" uniqueCount="208">
  <si>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</si>
  <si>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</si>
  <si>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</si>
  <si>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</si>
  <si>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</si>
  <si>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</si>
  <si>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</si>
  <si>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</si>
  <si>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</si>
  <si>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</si>
  <si>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</si>
  <si>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</si>
  <si>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</si>
  <si>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</si>
  <si>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</si>
  <si>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</si>
  <si>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</si>
  <si>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</si>
  <si>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</si>
  <si>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</si>
  <si>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</si>
  <si>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</si>
  <si>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</si>
  <si>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</si>
  <si>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</si>
  <si>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</si>
  <si>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</si>
  <si>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</si>
  <si>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</si>
  <si>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</si>
  <si>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</si>
  <si>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</si>
  <si>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</si>
  <si>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</si>
  <si>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</si>
  <si>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</si>
  <si>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</si>
  <si>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</si>
  <si>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</si>
  <si>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</si>
  <si>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</si>
  <si>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</si>
  <si>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</si>
  <si>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</si>
  <si>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</si>
  <si>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</si>
  <si>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</si>
  <si>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</si>
  <si>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</si>
  <si>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</si>
  <si>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</si>
  <si>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</si>
  <si>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</si>
  <si>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</si>
  <si>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</si>
  <si>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</si>
  <si>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</si>
  <si>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</si>
  <si>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</si>
  <si>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</si>
  <si>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</si>
  <si>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</si>
  <si>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</si>
  <si>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</si>
  <si>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</si>
  <si>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</si>
  <si>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</si>
  <si>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</si>
  <si>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</si>
  <si>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</si>
  <si>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</si>
  <si>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</si>
  <si>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</si>
  <si>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</si>
  <si>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</si>
  <si>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</si>
  <si>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</si>
  <si>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</si>
  <si>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</si>
  <si>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</si>
  <si>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</si>
  <si>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</si>
  <si>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</si>
  <si>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</si>
  <si>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</si>
  <si>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</si>
  <si>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</si>
  <si>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</si>
  <si>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</si>
  <si>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</si>
  <si>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</si>
  <si>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</si>
  <si>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</si>
  <si>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</si>
  <si>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</si>
  <si>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</si>
  <si>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</si>
  <si>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</si>
  <si>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</si>
  <si>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</si>
  <si>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</si>
  <si>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</si>
  <si>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</si>
  <si>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</si>
  <si>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</si>
  <si>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</si>
  <si>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</si>
  <si>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</si>
  <si>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</si>
  <si>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</si>
  <si>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</si>
  <si>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</si>
  <si>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</si>
  <si>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</si>
  <si>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</si>
  <si>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</si>
  <si>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</si>
  <si>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</si>
  <si>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</si>
  <si>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</si>
  <si>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</si>
  <si>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</si>
  <si>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</si>
  <si>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</si>
  <si>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</si>
  <si>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</si>
  <si>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</si>
  <si>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</si>
  <si>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</si>
  <si>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</si>
  <si>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</si>
  <si>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</si>
  <si>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</si>
  <si>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</si>
  <si>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</si>
  <si>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</si>
  <si>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</si>
  <si>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</si>
  <si>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</si>
  <si>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</si>
  <si>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</si>
  <si>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</si>
  <si>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</si>
  <si>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</si>
  <si>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</si>
  <si>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</si>
  <si>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</si>
  <si>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</si>
  <si>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</si>
  <si>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</si>
  <si>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</si>
  <si>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</si>
  <si>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</si>
  <si>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</si>
  <si>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</si>
  <si>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</si>
  <si>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</si>
  <si>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</si>
  <si>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</si>
  <si>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</si>
  <si>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</si>
  <si>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</si>
  <si>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</si>
  <si>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</si>
  <si>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</si>
  <si>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</si>
  <si>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</si>
  <si>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</si>
  <si>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</si>
  <si>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</si>
  <si>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</si>
  <si>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</si>
  <si>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</si>
  <si>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</si>
  <si>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</si>
  <si>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</si>
  <si>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</si>
  <si>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</si>
  <si>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</si>
  <si>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</si>
  <si>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</si>
  <si>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</si>
  <si>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</si>
  <si>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</si>
  <si>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</si>
  <si>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</si>
  <si>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</si>
  <si>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</si>
  <si>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descripción</t>
  </si>
  <si>
    <t>MA_10_01_CO_REC220</t>
  </si>
  <si>
    <t>Las características globales de las funciones</t>
  </si>
  <si>
    <t xml:space="preserve">Ilustrar la gráfica de la función lineal que se muestra en la imagen en geogebra (y=x). 
No olvidar los nombres de los ejes. 
Pestaña "Función lineal", 
</t>
  </si>
  <si>
    <t xml:space="preserve">Ilustrar la gráfica de la función cuadrática que se muestra en la imagen en geogebra (y=x²). 
No olvidar los nombres de los ejes. 
Pestaña "Función cuadrática".  
</t>
  </si>
  <si>
    <t xml:space="preserve">Ilustrar la gráfica de la función exponencial que se muestra en la imagen en geogebra (y=2ˣ). 
No olvidar los nombres de los ejes. 
Pestaña "Función exponencial".  
</t>
  </si>
  <si>
    <t>Ilustrar la gráfica de la función logarítmica que se muestra en la imagen en geogebra (y=log (x) ). 
No olvidar los nombres de los ejes. 
Pestaña "Función logarítmica".</t>
  </si>
  <si>
    <t>Ilustrar la gráfica de la función cúbica que se muestra en la imagen en geogebra (y=x³ ). 
No olvidar los nombres de los ejes. 
Pestaña "Función cúbica".</t>
  </si>
  <si>
    <t>Pestaña "función lineal" Ficha 1
Ubicar la imagen que se enceuntra en la página shutterstock cod: 148168535</t>
  </si>
  <si>
    <t xml:space="preserve">Pestaña "función lineal" Ficha 2
Ilustrar la gráfica de la función lineal que se muestra en la imagen en geogebra (y=x , y=-x ). 
No olvidar los nombres de los ejes y etiqueta para cada recta. 
</t>
  </si>
  <si>
    <t xml:space="preserve">Pestaña "función lineal" Ficha 3
Ilustrar la gráfica de las funciones lineales que se muestra en la imagen en geogebra (y=3x-4 , y=3x+2, y=-1/3x-1)
No olvidar los nombres de los ejes y etiqueta para cada recta. 
</t>
  </si>
  <si>
    <t>Pestaña "función  cuadrática " Ficha 1
Ubicar la imagen que se enceuntra en la página shutterstock cod: 256208890</t>
  </si>
  <si>
    <t xml:space="preserve">Pestaña "función cuadrática" Ficha 2
Ilustrar la gráfica de la función cuadrática que se muestra en la imagen en geogebra (y=2x² , y=-x² ). 
No olvidar los nombres de los ejes y etiqueta para cada curva
</t>
  </si>
  <si>
    <t xml:space="preserve">Pestaña "función cuadrática" Ficha 3
Ilustrar la gráfica de la función cuadrática que se muestra en la imagen en geogebra (y=x²-4x+2). 
No olvidar los nombres de los ejes y etiqueta para la curva
</t>
  </si>
  <si>
    <t>Pestaña "función  exponencial  " Ficha 1
Ubicar la imagen que se enceuntra en la página shutterstock cod: 367715540</t>
  </si>
  <si>
    <t xml:space="preserve">Pestaña "función exponencial" Ficha 2
Ilustrar la gráfica de la función exponencial que se muestra en la imagen en geogebra (y=2ˣ , y=1/2 ˣ ). 
No olvidar los nombres de los ejes y etiqueta para cada curva
</t>
  </si>
  <si>
    <t>Pestaña "función  logarítmica " Ficha 1
Ubicar la imagen que se enceuntra en la página shutterstock cod: 232221988</t>
  </si>
  <si>
    <t xml:space="preserve">Pestaña "función logarítmica" Ficha 2
Ilustrar la gráfica de la función logarítmicaque se muestra en la imagen en geogebra (y=log (x) ). 
No olvidar los nombres de los ejes y etiqueta para la curva
</t>
  </si>
  <si>
    <t xml:space="preserve">Pestaña "función  cúbica" Ficha 2
Ilustrar la gráfica de la función  cúbica que se muestra en la imagen en geogebra (y=x³). 
No olvidar los nombres de los ejes y etiqueta para la curva
</t>
  </si>
  <si>
    <t>Pestaña "función  cúbica  " Ficha 1
Ubicar la imagen que se enceuntra en la página shutterstock cod: 182840600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</si>
</sst>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1251858</xdr:colOff>
      <xdr:row>9</xdr:row>
      <xdr:rowOff>120866</xdr:rowOff>
    </xdr:from>
    <xdr:to>
      <xdr:col>10</xdr:col>
      <xdr:colOff>2748643</xdr:colOff>
      <xdr:row>9</xdr:row>
      <xdr:rowOff>1541961</xdr:rowOff>
    </xdr:to>
    <xdr:pic>
      <xdr:nvPicPr>
        <xdr:cNvPr id="24" name="Imagen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0429" y="2229973"/>
          <a:ext cx="1496785" cy="1421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1251859</xdr:colOff>
      <xdr:row>10</xdr:row>
      <xdr:rowOff>146131</xdr:rowOff>
    </xdr:from>
    <xdr:to>
      <xdr:col>10</xdr:col>
      <xdr:colOff>3116037</xdr:colOff>
      <xdr:row>10</xdr:row>
      <xdr:rowOff>1551214</xdr:rowOff>
    </xdr:to>
    <xdr:pic>
      <xdr:nvPicPr>
        <xdr:cNvPr id="25" name="Imagen 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80430" y="3820060"/>
          <a:ext cx="1864178" cy="1405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530679</xdr:colOff>
      <xdr:row>11</xdr:row>
      <xdr:rowOff>122465</xdr:rowOff>
    </xdr:from>
    <xdr:to>
      <xdr:col>10</xdr:col>
      <xdr:colOff>3791182</xdr:colOff>
      <xdr:row>11</xdr:row>
      <xdr:rowOff>1797250</xdr:rowOff>
    </xdr:to>
    <xdr:pic>
      <xdr:nvPicPr>
        <xdr:cNvPr id="26" name="Imagen 2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59250" y="5483679"/>
          <a:ext cx="3260503" cy="167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381001</xdr:colOff>
      <xdr:row>12</xdr:row>
      <xdr:rowOff>217715</xdr:rowOff>
    </xdr:from>
    <xdr:to>
      <xdr:col>10</xdr:col>
      <xdr:colOff>3728358</xdr:colOff>
      <xdr:row>12</xdr:row>
      <xdr:rowOff>1874320</xdr:rowOff>
    </xdr:to>
    <xdr:pic>
      <xdr:nvPicPr>
        <xdr:cNvPr id="27" name="Imagen 2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09572" y="7429501"/>
          <a:ext cx="3347357" cy="1656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1387929</xdr:colOff>
      <xdr:row>13</xdr:row>
      <xdr:rowOff>190498</xdr:rowOff>
    </xdr:from>
    <xdr:to>
      <xdr:col>10</xdr:col>
      <xdr:colOff>3086544</xdr:colOff>
      <xdr:row>13</xdr:row>
      <xdr:rowOff>1455963</xdr:rowOff>
    </xdr:to>
    <xdr:pic>
      <xdr:nvPicPr>
        <xdr:cNvPr id="28" name="Imagen 2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16500" y="9293677"/>
          <a:ext cx="1698615" cy="1265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598715</xdr:colOff>
      <xdr:row>14</xdr:row>
      <xdr:rowOff>489857</xdr:rowOff>
    </xdr:from>
    <xdr:to>
      <xdr:col>10</xdr:col>
      <xdr:colOff>2070925</xdr:colOff>
      <xdr:row>15</xdr:row>
      <xdr:rowOff>1587137</xdr:rowOff>
    </xdr:to>
    <xdr:pic>
      <xdr:nvPicPr>
        <xdr:cNvPr id="30" name="Imagen 2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27286" y="11130643"/>
          <a:ext cx="1472210" cy="1600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1143001</xdr:colOff>
      <xdr:row>16</xdr:row>
      <xdr:rowOff>81643</xdr:rowOff>
    </xdr:from>
    <xdr:to>
      <xdr:col>10</xdr:col>
      <xdr:colOff>2594320</xdr:colOff>
      <xdr:row>16</xdr:row>
      <xdr:rowOff>1564821</xdr:rowOff>
    </xdr:to>
    <xdr:pic>
      <xdr:nvPicPr>
        <xdr:cNvPr id="31" name="Imagen 3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71572" y="12899572"/>
          <a:ext cx="1451319" cy="1483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857250</xdr:colOff>
      <xdr:row>18</xdr:row>
      <xdr:rowOff>122465</xdr:rowOff>
    </xdr:from>
    <xdr:to>
      <xdr:col>10</xdr:col>
      <xdr:colOff>2313216</xdr:colOff>
      <xdr:row>18</xdr:row>
      <xdr:rowOff>1563724</xdr:rowOff>
    </xdr:to>
    <xdr:pic>
      <xdr:nvPicPr>
        <xdr:cNvPr id="32" name="Imagen 3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185821" y="15117536"/>
          <a:ext cx="1455966" cy="1441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849745</xdr:colOff>
      <xdr:row>19</xdr:row>
      <xdr:rowOff>272143</xdr:rowOff>
    </xdr:from>
    <xdr:to>
      <xdr:col>10</xdr:col>
      <xdr:colOff>3049971</xdr:colOff>
      <xdr:row>19</xdr:row>
      <xdr:rowOff>1551214</xdr:rowOff>
    </xdr:to>
    <xdr:pic>
      <xdr:nvPicPr>
        <xdr:cNvPr id="34" name="Imagen 3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178316" y="16940893"/>
          <a:ext cx="2200226" cy="1279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734786</xdr:colOff>
      <xdr:row>21</xdr:row>
      <xdr:rowOff>40820</xdr:rowOff>
    </xdr:from>
    <xdr:to>
      <xdr:col>10</xdr:col>
      <xdr:colOff>2538736</xdr:colOff>
      <xdr:row>21</xdr:row>
      <xdr:rowOff>1617577</xdr:rowOff>
    </xdr:to>
    <xdr:pic>
      <xdr:nvPicPr>
        <xdr:cNvPr id="35" name="Imagen 3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063357" y="18886713"/>
          <a:ext cx="1803950" cy="15767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136157</xdr:colOff>
      <xdr:row>23</xdr:row>
      <xdr:rowOff>171214</xdr:rowOff>
    </xdr:from>
    <xdr:to>
      <xdr:col>10</xdr:col>
      <xdr:colOff>2626180</xdr:colOff>
      <xdr:row>23</xdr:row>
      <xdr:rowOff>1415142</xdr:rowOff>
    </xdr:to>
    <xdr:pic>
      <xdr:nvPicPr>
        <xdr:cNvPr id="36" name="Imagen 35"/>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464728" y="21194250"/>
          <a:ext cx="2490023" cy="1243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1183823</xdr:colOff>
      <xdr:row>25</xdr:row>
      <xdr:rowOff>32572</xdr:rowOff>
    </xdr:from>
    <xdr:to>
      <xdr:col>10</xdr:col>
      <xdr:colOff>2476501</xdr:colOff>
      <xdr:row>25</xdr:row>
      <xdr:rowOff>1401536</xdr:rowOff>
    </xdr:to>
    <xdr:pic>
      <xdr:nvPicPr>
        <xdr:cNvPr id="38" name="Imagen 37"/>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512394" y="23232751"/>
          <a:ext cx="1292678" cy="1368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6" zoomScaleNormal="56" zoomScalePageLayoutView="140" workbookViewId="0">
      <pane ySplit="9" topLeftCell="A25" activePane="bottomLeft" state="frozen"/>
      <selection pane="bottomLeft" activeCell="E27" sqref="E2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53.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4">
        <v>10</v>
      </c>
      <c r="D3" s="85"/>
      <c r="F3" s="77"/>
      <c r="G3" s="78"/>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4" t="s">
        <v>190</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188</v>
      </c>
      <c r="C10" s="20" t="str">
        <f t="shared" ref="C10:C41" si="0">IF(OR(B10&lt;&gt;"",J10&lt;&gt;""),IF($G$4="Recurso",CONCATENATE($G$4," ",$G$5),$G$4),"")</f>
        <v>Recurso F6</v>
      </c>
      <c r="D10" s="63" t="s">
        <v>187</v>
      </c>
      <c r="E10" s="63" t="s">
        <v>150</v>
      </c>
      <c r="F10" s="13" t="str">
        <f t="shared" ref="F10" ca="1" si="1">IF(OR(B10&lt;&gt;"",J10&lt;&gt;""),CONCATENATE($C$7,"_",$A10,IF($G$4="Cuaderno de Estudio","_small",CONCATENATE(IF(I10="","","n"),IF(LEFT($G$5,1)="F",".jpg",".png")))),"")</f>
        <v>MA_10_01_CO_REC220_IMG01.jpg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3.5" customHeight="1" x14ac:dyDescent="0.25">
      <c r="A11" s="12" t="str">
        <f t="shared" ref="A11:A18" si="3">IF(OR(B11&lt;&gt;"",J11&lt;&gt;""),CONCATENATE(LEFT(A10,3),IF(MID(A10,4,2)+1&lt;10,CONCATENATE("0",MID(A10,4,2)+1))),"")</f>
        <v>IMG02</v>
      </c>
      <c r="B11" s="62" t="s">
        <v>188</v>
      </c>
      <c r="C11" s="20" t="str">
        <f t="shared" si="0"/>
        <v>Recurso F6</v>
      </c>
      <c r="D11" s="63" t="s">
        <v>187</v>
      </c>
      <c r="E11" s="63" t="s">
        <v>150</v>
      </c>
      <c r="F11" s="13" t="str">
        <f t="shared" ref="F11:F74" ca="1" si="4">IF(OR(B11&lt;&gt;"",J11&lt;&gt;""),CONCATENATE($C$7,"_",$A11,IF($G$4="Cuaderno de Estudio","_small",CONCATENATE(IF(I11="","","n"),IF(LEFT($G$5,1)="F",".jpg",".png")))),"")</f>
        <v>MA_10_01_CO_REC220_IMG02.jpg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ht="146.25" customHeight="1" x14ac:dyDescent="0.25">
      <c r="A12" s="12" t="str">
        <f t="shared" si="3"/>
        <v>IMG03</v>
      </c>
      <c r="B12" s="62" t="s">
        <v>188</v>
      </c>
      <c r="C12" s="20" t="str">
        <f t="shared" si="0"/>
        <v>Recurso F6</v>
      </c>
      <c r="D12" s="63" t="s">
        <v>187</v>
      </c>
      <c r="E12" s="63" t="s">
        <v>150</v>
      </c>
      <c r="F12" s="13" t="str">
        <f t="shared" ca="1" si="4"/>
        <v>MA_10_01_CO_REC220_IMG03.jpg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193</v>
      </c>
      <c r="K12" s="64"/>
      <c r="O12" s="2" t="str">
        <f>'Definición técnica de imagenes'!A18</f>
        <v>Diaporama F1</v>
      </c>
    </row>
    <row r="13" spans="1:16" s="11" customFormat="1" ht="148.9" customHeight="1" x14ac:dyDescent="0.25">
      <c r="A13" s="12" t="str">
        <f t="shared" si="3"/>
        <v>IMG04</v>
      </c>
      <c r="B13" s="62" t="s">
        <v>188</v>
      </c>
      <c r="C13" s="20" t="str">
        <f t="shared" si="0"/>
        <v>Recurso F6</v>
      </c>
      <c r="D13" s="63" t="s">
        <v>187</v>
      </c>
      <c r="E13" s="63" t="s">
        <v>150</v>
      </c>
      <c r="F13" s="13" t="str">
        <f t="shared" ca="1" si="4"/>
        <v>MA_10_01_CO_REC220_IMG04.jpg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194</v>
      </c>
      <c r="K13" s="64"/>
      <c r="O13" s="2" t="str">
        <f>'Definición técnica de imagenes'!A19</f>
        <v>F4</v>
      </c>
    </row>
    <row r="14" spans="1:16" s="11" customFormat="1" ht="121.5" customHeight="1" x14ac:dyDescent="0.25">
      <c r="A14" s="12" t="str">
        <f t="shared" si="3"/>
        <v>IMG05</v>
      </c>
      <c r="B14" s="62" t="s">
        <v>188</v>
      </c>
      <c r="C14" s="20" t="str">
        <f t="shared" si="0"/>
        <v>Recurso F6</v>
      </c>
      <c r="D14" s="63" t="s">
        <v>187</v>
      </c>
      <c r="E14" s="63" t="s">
        <v>150</v>
      </c>
      <c r="F14" s="13" t="str">
        <f t="shared" ca="1" si="4"/>
        <v>MA_10_01_CO_REC220_IMG05.jpg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195</v>
      </c>
      <c r="K14" s="64"/>
      <c r="O14" s="2" t="str">
        <f>'Definición técnica de imagenes'!A22</f>
        <v>F6</v>
      </c>
    </row>
    <row r="15" spans="1:16" s="11" customFormat="1" ht="40.5" x14ac:dyDescent="0.25">
      <c r="A15" s="12" t="str">
        <f t="shared" si="3"/>
        <v>IMG06</v>
      </c>
      <c r="B15" s="62">
        <v>148168535</v>
      </c>
      <c r="C15" s="20" t="str">
        <f t="shared" si="0"/>
        <v>Recurso F6</v>
      </c>
      <c r="D15" s="63" t="s">
        <v>187</v>
      </c>
      <c r="E15" s="63" t="s">
        <v>168</v>
      </c>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3" t="s">
        <v>196</v>
      </c>
      <c r="K15" s="66"/>
      <c r="O15" s="2" t="str">
        <f>'Definición técnica de imagenes'!A24</f>
        <v>F6B</v>
      </c>
    </row>
    <row r="16" spans="1:16" s="11" customFormat="1" ht="135" x14ac:dyDescent="0.25">
      <c r="A16" s="12" t="str">
        <f t="shared" si="3"/>
        <v>IMG07</v>
      </c>
      <c r="B16" s="62" t="s">
        <v>188</v>
      </c>
      <c r="C16" s="20" t="str">
        <f t="shared" si="0"/>
        <v>Recurso F6</v>
      </c>
      <c r="D16" s="63" t="s">
        <v>187</v>
      </c>
      <c r="E16" s="63" t="s">
        <v>168</v>
      </c>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3" t="s">
        <v>197</v>
      </c>
      <c r="K16" s="66"/>
      <c r="O16" s="2" t="str">
        <f>'Definición técnica de imagenes'!A25</f>
        <v>F7</v>
      </c>
    </row>
    <row r="17" spans="1:15" s="11" customFormat="1" ht="135" x14ac:dyDescent="0.25">
      <c r="A17" s="12" t="str">
        <f t="shared" si="3"/>
        <v>IMG08</v>
      </c>
      <c r="B17" s="62" t="s">
        <v>188</v>
      </c>
      <c r="C17" s="20" t="str">
        <f t="shared" si="0"/>
        <v>Recurso F6</v>
      </c>
      <c r="D17" s="63" t="s">
        <v>187</v>
      </c>
      <c r="E17" s="63" t="s">
        <v>168</v>
      </c>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3" t="s">
        <v>198</v>
      </c>
      <c r="K17" s="66"/>
      <c r="O17" s="2" t="str">
        <f>'Definición técnica de imagenes'!A27</f>
        <v>F7B</v>
      </c>
    </row>
    <row r="18" spans="1:15" s="11" customFormat="1" ht="40.5" x14ac:dyDescent="0.25">
      <c r="A18" s="12" t="str">
        <f t="shared" si="3"/>
        <v>IMG09</v>
      </c>
      <c r="B18" s="62">
        <v>256208890</v>
      </c>
      <c r="C18" s="20" t="str">
        <f t="shared" si="0"/>
        <v>Recurso F6</v>
      </c>
      <c r="D18" s="63" t="s">
        <v>187</v>
      </c>
      <c r="E18" s="63" t="s">
        <v>168</v>
      </c>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3" t="s">
        <v>199</v>
      </c>
      <c r="K18" s="66"/>
      <c r="O18" s="2" t="str">
        <f>'Definición técnica de imagenes'!A30</f>
        <v>F8</v>
      </c>
    </row>
    <row r="19" spans="1:15" s="11" customFormat="1" ht="135" x14ac:dyDescent="0.3">
      <c r="A19" s="12" t="str">
        <f t="shared" ref="A19:A50" si="6">IF(OR(B19&lt;&gt;"",J19&lt;&gt;""),CONCATENATE(LEFT(A18,3),IF(MID(A18,4,2)+1&lt;10,CONCATENATE("0",MID(A18,4,2)+1),MID(A18,4,2)+1)),"")</f>
        <v>IMG10</v>
      </c>
      <c r="B19" s="62" t="s">
        <v>188</v>
      </c>
      <c r="C19" s="20" t="str">
        <f t="shared" si="0"/>
        <v>Recurso F6</v>
      </c>
      <c r="D19" s="63" t="s">
        <v>187</v>
      </c>
      <c r="E19" s="63" t="s">
        <v>168</v>
      </c>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3" t="s">
        <v>200</v>
      </c>
      <c r="K19" s="67"/>
      <c r="O19" s="2" t="str">
        <f>'Definición técnica de imagenes'!A31</f>
        <v>F10</v>
      </c>
    </row>
    <row r="20" spans="1:15" s="11" customFormat="1" ht="135" x14ac:dyDescent="0.25">
      <c r="A20" s="12" t="str">
        <f t="shared" si="6"/>
        <v>IMG11</v>
      </c>
      <c r="B20" s="62" t="s">
        <v>188</v>
      </c>
      <c r="C20" s="20" t="str">
        <f t="shared" si="0"/>
        <v>Recurso F6</v>
      </c>
      <c r="D20" s="63" t="s">
        <v>187</v>
      </c>
      <c r="E20" s="63" t="s">
        <v>168</v>
      </c>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3" t="s">
        <v>201</v>
      </c>
      <c r="K20" s="66"/>
      <c r="O20" s="2" t="str">
        <f>'Definición técnica de imagenes'!A32</f>
        <v>F10B</v>
      </c>
    </row>
    <row r="21" spans="1:15" s="11" customFormat="1" ht="40.5" x14ac:dyDescent="0.25">
      <c r="A21" s="12" t="str">
        <f t="shared" si="6"/>
        <v>IMG12</v>
      </c>
      <c r="B21" s="62">
        <v>367715540</v>
      </c>
      <c r="C21" s="20" t="str">
        <f t="shared" si="0"/>
        <v>Recurso F6</v>
      </c>
      <c r="D21" s="63" t="s">
        <v>187</v>
      </c>
      <c r="E21" s="63" t="s">
        <v>168</v>
      </c>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3" t="s">
        <v>202</v>
      </c>
      <c r="K21" s="66"/>
      <c r="O21" s="2" t="str">
        <f>'Definición técnica de imagenes'!A33</f>
        <v>F11</v>
      </c>
    </row>
    <row r="22" spans="1:15" s="11" customFormat="1" ht="135" x14ac:dyDescent="0.25">
      <c r="A22" s="12" t="str">
        <f t="shared" si="6"/>
        <v>IMG13</v>
      </c>
      <c r="B22" s="62" t="s">
        <v>188</v>
      </c>
      <c r="C22" s="20" t="str">
        <f t="shared" si="0"/>
        <v>Recurso F6</v>
      </c>
      <c r="D22" s="63" t="s">
        <v>187</v>
      </c>
      <c r="E22" s="63" t="s">
        <v>168</v>
      </c>
      <c r="F22" s="13" t="e">
        <f t="shared" ca="1" si="4"/>
        <v>#N/A</v>
      </c>
      <c r="G22" s="13" t="e">
        <f ca="1">IF($F22&lt;&gt;"",IF($G$4="Recurso",VLOOKUP($E22,OFFSET('Definición técnica de imagenes'!$A$1,MATCH($G$5,'Definición técnica de imagenes'!$A$1:$A$104,0)-1,1,COUNTIF('Definición técnica de imagenes'!$A$3:$A$102,$G$5),5),5,FALSE),'Definición técnica de imagenes'!$F$16),"")</f>
        <v>#N/A</v>
      </c>
      <c r="H22" s="13" t="e">
        <f t="shared" ca="1" si="5"/>
        <v>#N/A</v>
      </c>
      <c r="I22" s="13" t="e">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#N/A</v>
      </c>
      <c r="J22" s="63" t="s">
        <v>203</v>
      </c>
      <c r="K22" s="68"/>
      <c r="O22" s="2" t="str">
        <f>'Definición técnica de imagenes'!A34</f>
        <v>F12</v>
      </c>
    </row>
    <row r="23" spans="1:15" s="11" customFormat="1" ht="40.5" x14ac:dyDescent="0.25">
      <c r="A23" s="12" t="str">
        <f t="shared" si="6"/>
        <v>IMG14</v>
      </c>
      <c r="B23" s="62">
        <v>232221988</v>
      </c>
      <c r="C23" s="20" t="str">
        <f t="shared" si="0"/>
        <v>Recurso F6</v>
      </c>
      <c r="D23" s="63" t="s">
        <v>187</v>
      </c>
      <c r="E23" s="63" t="s">
        <v>168</v>
      </c>
      <c r="F23" s="13" t="e">
        <f t="shared" ca="1" si="4"/>
        <v>#N/A</v>
      </c>
      <c r="G23" s="13" t="e">
        <f ca="1">IF($F23&lt;&gt;"",IF($G$4="Recurso",VLOOKUP($E23,OFFSET('Definición técnica de imagenes'!$A$1,MATCH($G$5,'Definición técnica de imagenes'!$A$1:$A$104,0)-1,1,COUNTIF('Definición técnica de imagenes'!$A$3:$A$102,$G$5),5),5,FALSE),'Definición técnica de imagenes'!$F$16),"")</f>
        <v>#N/A</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3" t="s">
        <v>204</v>
      </c>
      <c r="K23" s="64"/>
      <c r="O23" s="2" t="str">
        <f>'Definición técnica de imagenes'!A35</f>
        <v>F13</v>
      </c>
    </row>
    <row r="24" spans="1:15" s="11" customFormat="1" ht="135" x14ac:dyDescent="0.25">
      <c r="A24" s="12" t="str">
        <f t="shared" si="6"/>
        <v>IMG15</v>
      </c>
      <c r="B24" s="62" t="s">
        <v>188</v>
      </c>
      <c r="C24" s="20" t="str">
        <f t="shared" si="0"/>
        <v>Recurso F6</v>
      </c>
      <c r="D24" s="63" t="s">
        <v>187</v>
      </c>
      <c r="E24" s="63" t="s">
        <v>168</v>
      </c>
      <c r="F24" s="13" t="e">
        <f t="shared" ca="1" si="4"/>
        <v>#N/A</v>
      </c>
      <c r="G24" s="13" t="e">
        <f ca="1">IF($F24&lt;&gt;"",IF($G$4="Recurso",VLOOKUP($E24,OFFSET('Definición técnica de imagenes'!$A$1,MATCH($G$5,'Definición técnica de imagenes'!$A$1:$A$104,0)-1,1,COUNTIF('Definición técnica de imagenes'!$A$3:$A$102,$G$5),5),5,FALSE),'Definición técnica de imagenes'!$F$16),"")</f>
        <v>#N/A</v>
      </c>
      <c r="H24" s="13" t="e">
        <f t="shared" ca="1" si="5"/>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t="s">
        <v>205</v>
      </c>
      <c r="K24" s="65"/>
      <c r="O24" s="2" t="str">
        <f>'Definición técnica de imagenes'!A37</f>
        <v>F13B</v>
      </c>
    </row>
    <row r="25" spans="1:15" s="11" customFormat="1" ht="40.5" x14ac:dyDescent="0.25">
      <c r="A25" s="12" t="str">
        <f t="shared" si="6"/>
        <v>IMG16</v>
      </c>
      <c r="B25" s="62">
        <v>182840600</v>
      </c>
      <c r="C25" s="20" t="str">
        <f t="shared" si="0"/>
        <v>Recurso F6</v>
      </c>
      <c r="D25" s="63" t="s">
        <v>187</v>
      </c>
      <c r="E25" s="63" t="s">
        <v>168</v>
      </c>
      <c r="F25" s="13" t="e">
        <f t="shared" ca="1" si="4"/>
        <v>#N/A</v>
      </c>
      <c r="G25" s="13" t="e">
        <f ca="1">IF($F25&lt;&gt;"",IF($G$4="Recurso",VLOOKUP($E25,OFFSET('Definición técnica de imagenes'!$A$1,MATCH($G$5,'Definición técnica de imagenes'!$A$1:$A$104,0)-1,1,COUNTIF('Definición técnica de imagenes'!$A$3:$A$102,$G$5),5),5,FALSE),'Definición técnica de imagenes'!$F$16),"")</f>
        <v>#N/A</v>
      </c>
      <c r="H25" s="13" t="e">
        <f t="shared" ca="1" si="5"/>
        <v>#N/A</v>
      </c>
      <c r="I25" s="13" t="e">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#N/A</v>
      </c>
      <c r="J25" s="63" t="s">
        <v>207</v>
      </c>
      <c r="K25" s="64"/>
    </row>
    <row r="26" spans="1:15" s="11" customFormat="1" ht="135" x14ac:dyDescent="0.25">
      <c r="A26" s="12" t="str">
        <f t="shared" si="6"/>
        <v>IMG17</v>
      </c>
      <c r="B26" s="62" t="s">
        <v>188</v>
      </c>
      <c r="C26" s="20" t="str">
        <f t="shared" si="0"/>
        <v>Recurso F6</v>
      </c>
      <c r="D26" s="63" t="s">
        <v>187</v>
      </c>
      <c r="E26" s="63" t="s">
        <v>168</v>
      </c>
      <c r="F26" s="13" t="e">
        <f t="shared" ca="1" si="4"/>
        <v>#N/A</v>
      </c>
      <c r="G26" s="13" t="e">
        <f ca="1">IF($F26&lt;&gt;"",IF($G$4="Recurso",VLOOKUP($E26,OFFSET('Definición técnica de imagenes'!$A$1,MATCH($G$5,'Definición técnica de imagenes'!$A$1:$A$104,0)-1,1,COUNTIF('Definición técnica de imagenes'!$A$3:$A$102,$G$5),5),5,FALSE),'Definición técnica de imagenes'!$F$16),"")</f>
        <v>#N/A</v>
      </c>
      <c r="H26" s="13" t="e">
        <f t="shared" ca="1" si="5"/>
        <v>#N/A</v>
      </c>
      <c r="I26" s="13" t="e">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#N/A</v>
      </c>
      <c r="J26" s="63" t="s">
        <v>206</v>
      </c>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2016-06-16T19:08:03Z</dcterms:modified>
</cp:coreProperties>
</file>