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H43" i="1" s="1"/>
  <c r="I44" i="1"/>
  <c r="I45" i="1"/>
  <c r="I46" i="1"/>
  <c r="H46" i="1" s="1"/>
  <c r="I47" i="1"/>
  <c r="H47" i="1" s="1"/>
  <c r="I48" i="1"/>
  <c r="I49" i="1"/>
  <c r="I50" i="1"/>
  <c r="H50" i="1" s="1"/>
  <c r="I51" i="1"/>
  <c r="H51" i="1" s="1"/>
  <c r="I52" i="1"/>
  <c r="I53" i="1"/>
  <c r="H53" i="1" s="1"/>
  <c r="F53" i="1"/>
  <c r="G53" i="1"/>
  <c r="I54" i="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4" i="1"/>
  <c r="F61" i="1"/>
  <c r="G61" i="1" s="1"/>
  <c r="F59" i="1"/>
  <c r="G59" i="1" s="1"/>
  <c r="F57" i="1"/>
  <c r="G57" i="1" s="1"/>
  <c r="F55" i="1"/>
  <c r="G55" i="1" s="1"/>
  <c r="F52" i="1"/>
  <c r="G52" i="1" s="1"/>
  <c r="H52" i="1"/>
  <c r="F51" i="1"/>
  <c r="G51" i="1" s="1"/>
  <c r="F50" i="1"/>
  <c r="G50" i="1" s="1"/>
  <c r="F49" i="1"/>
  <c r="G49" i="1" s="1"/>
  <c r="H49" i="1"/>
  <c r="F48" i="1"/>
  <c r="G48" i="1" s="1"/>
  <c r="H48" i="1"/>
  <c r="F47" i="1"/>
  <c r="G47" i="1" s="1"/>
  <c r="F46" i="1"/>
  <c r="G46" i="1" s="1"/>
  <c r="F45" i="1"/>
  <c r="G45" i="1" s="1"/>
  <c r="H45" i="1"/>
  <c r="F44" i="1"/>
  <c r="G44" i="1" s="1"/>
  <c r="H44" i="1"/>
  <c r="F43" i="1"/>
  <c r="G43" i="1" s="1"/>
  <c r="F42" i="1"/>
  <c r="G42" i="1" s="1"/>
  <c r="H42" i="1"/>
  <c r="A11" i="1"/>
  <c r="A12" i="1" s="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s="1"/>
  <c r="A42" i="1"/>
  <c r="A43" i="1"/>
  <c r="A44" i="1"/>
  <c r="A45" i="1"/>
  <c r="A46" i="1"/>
  <c r="A47" i="1"/>
  <c r="A48" i="1"/>
  <c r="A49" i="1"/>
  <c r="A50" i="1"/>
  <c r="A51" i="1"/>
  <c r="A52" i="1"/>
  <c r="A53" i="1"/>
  <c r="A54" i="1"/>
  <c r="A55" i="1"/>
  <c r="A56" i="1"/>
  <c r="A57" i="1"/>
  <c r="A58" i="1"/>
  <c r="A59" i="1"/>
  <c r="A60" i="1"/>
  <c r="A61" i="1"/>
  <c r="A62" i="1"/>
  <c r="H12" i="1" l="1"/>
  <c r="A13" i="1"/>
  <c r="F12" i="1"/>
  <c r="G12" i="1" s="1"/>
  <c r="H11" i="1"/>
  <c r="F11" i="1"/>
  <c r="G11" i="1" s="1"/>
  <c r="A14" i="1" l="1"/>
  <c r="F13" i="1"/>
  <c r="G13" i="1" s="1"/>
  <c r="H13" i="1"/>
  <c r="A15" i="1" l="1"/>
  <c r="F14" i="1"/>
  <c r="G14" i="1" s="1"/>
  <c r="H14" i="1"/>
  <c r="A16" i="1" l="1"/>
  <c r="F15" i="1"/>
  <c r="G15" i="1" s="1"/>
  <c r="H15" i="1"/>
  <c r="F16" i="1" l="1"/>
  <c r="G16" i="1" s="1"/>
  <c r="H16" i="1"/>
  <c r="A17" i="1"/>
  <c r="A18" i="1" l="1"/>
  <c r="F17" i="1"/>
  <c r="G17" i="1" s="1"/>
  <c r="H17" i="1"/>
  <c r="H18" i="1" l="1"/>
  <c r="A19" i="1"/>
  <c r="F18" i="1"/>
  <c r="G18" i="1" s="1"/>
  <c r="F19" i="1" l="1"/>
  <c r="G19" i="1" s="1"/>
  <c r="A20" i="1"/>
  <c r="H19" i="1"/>
  <c r="F20" i="1" l="1"/>
  <c r="G20" i="1" s="1"/>
  <c r="A21" i="1"/>
  <c r="H20" i="1"/>
  <c r="A22" i="1" l="1"/>
  <c r="H21" i="1"/>
  <c r="F21" i="1"/>
  <c r="G21" i="1" s="1"/>
  <c r="A23" i="1" l="1"/>
  <c r="H22" i="1"/>
  <c r="F22" i="1"/>
  <c r="G22" i="1" s="1"/>
  <c r="F23" i="1" l="1"/>
  <c r="G23" i="1" s="1"/>
  <c r="A24" i="1"/>
  <c r="H23" i="1"/>
  <c r="H24" i="1" l="1"/>
  <c r="F24" i="1"/>
  <c r="G24" i="1" s="1"/>
  <c r="A25" i="1"/>
  <c r="A26" i="1" l="1"/>
  <c r="H25" i="1"/>
  <c r="F25" i="1"/>
  <c r="G25" i="1" s="1"/>
  <c r="F26" i="1" l="1"/>
  <c r="G26" i="1" s="1"/>
  <c r="A27" i="1"/>
  <c r="H26" i="1"/>
  <c r="A28" i="1" l="1"/>
  <c r="F27" i="1"/>
  <c r="G27" i="1" s="1"/>
  <c r="H27" i="1"/>
  <c r="H28" i="1" l="1"/>
  <c r="A29" i="1"/>
  <c r="F28" i="1"/>
  <c r="G28" i="1" s="1"/>
  <c r="A30" i="1" l="1"/>
  <c r="F29" i="1"/>
  <c r="G29" i="1" s="1"/>
  <c r="H29" i="1"/>
  <c r="F30" i="1" l="1"/>
  <c r="G30" i="1" s="1"/>
  <c r="A31" i="1"/>
  <c r="H30" i="1"/>
  <c r="A32" i="1" l="1"/>
  <c r="F31" i="1"/>
  <c r="G31" i="1" s="1"/>
  <c r="H31" i="1"/>
  <c r="A33" i="1" l="1"/>
  <c r="F32" i="1"/>
  <c r="G32" i="1" s="1"/>
  <c r="H32" i="1"/>
  <c r="A34" i="1" l="1"/>
  <c r="F33" i="1"/>
  <c r="G33" i="1" s="1"/>
  <c r="H33" i="1"/>
  <c r="A35" i="1" l="1"/>
  <c r="F34" i="1"/>
  <c r="G34" i="1" s="1"/>
  <c r="H34" i="1"/>
  <c r="F35" i="1" l="1"/>
  <c r="G35" i="1" s="1"/>
  <c r="A36" i="1"/>
  <c r="H35" i="1"/>
  <c r="F36" i="1" l="1"/>
  <c r="G36" i="1" s="1"/>
  <c r="H36" i="1"/>
  <c r="A37" i="1"/>
  <c r="F37" i="1" l="1"/>
  <c r="G37" i="1" s="1"/>
  <c r="H37" i="1"/>
  <c r="A38" i="1"/>
  <c r="A39" i="1" l="1"/>
  <c r="F38" i="1"/>
  <c r="G38" i="1" s="1"/>
  <c r="H38" i="1"/>
  <c r="A40" i="1" l="1"/>
  <c r="F39" i="1"/>
  <c r="G39" i="1" s="1"/>
  <c r="H39" i="1"/>
  <c r="A41" i="1" l="1"/>
  <c r="H40" i="1"/>
  <c r="F40" i="1"/>
  <c r="G40" i="1" s="1"/>
  <c r="F41" i="1" l="1"/>
  <c r="G41" i="1" s="1"/>
  <c r="H41" i="1"/>
</calcChain>
</file>

<file path=xl/sharedStrings.xml><?xml version="1.0" encoding="utf-8"?>
<sst xmlns="http://schemas.openxmlformats.org/spreadsheetml/2006/main" count="465" uniqueCount="210">
  <si>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</si>
  <si>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</si>
  <si>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</si>
  <si>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</si>
  <si>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</si>
  <si>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</si>
  <si>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</si>
  <si>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</si>
  <si>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</si>
  <si>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</si>
  <si>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</si>
  <si>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</si>
  <si>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</si>
  <si>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</si>
  <si>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</si>
  <si>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</si>
  <si>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</si>
  <si>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</si>
  <si>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</si>
  <si>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</si>
  <si>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</si>
  <si>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</si>
  <si>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</si>
  <si>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</si>
  <si>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</si>
  <si>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</si>
  <si>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</si>
  <si>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</si>
  <si>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</si>
  <si>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</si>
  <si>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</si>
  <si>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</si>
  <si>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</si>
  <si>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</si>
  <si>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</si>
  <si>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</si>
  <si>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</si>
  <si>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</si>
  <si>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</si>
  <si>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</si>
  <si>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</si>
  <si>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</si>
  <si>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</si>
  <si>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</si>
  <si>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</si>
  <si>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</si>
  <si>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</si>
  <si>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</si>
  <si>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</si>
  <si>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</si>
  <si>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</si>
  <si>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</si>
  <si>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</si>
  <si>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</si>
  <si>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</si>
  <si>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</si>
  <si>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</si>
  <si>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</si>
  <si>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</si>
  <si>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</si>
  <si>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</si>
  <si>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</si>
  <si>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</si>
  <si>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</si>
  <si>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</si>
  <si>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</si>
  <si>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</si>
  <si>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</si>
  <si>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</si>
  <si>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</si>
  <si>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</si>
  <si>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</si>
  <si>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</si>
  <si>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</si>
  <si>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</si>
  <si>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</si>
  <si>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</si>
  <si>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</si>
  <si>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</si>
  <si>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</si>
  <si>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</si>
  <si>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</si>
  <si>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</si>
  <si>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</si>
  <si>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</si>
  <si>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</si>
  <si>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</si>
  <si>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</si>
  <si>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</si>
  <si>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</si>
  <si>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</si>
  <si>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</si>
  <si>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</si>
  <si>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</si>
  <si>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</si>
  <si>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</si>
  <si>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</si>
  <si>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</si>
  <si>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</si>
  <si>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</si>
  <si>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</si>
  <si>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</si>
  <si>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</si>
  <si>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</si>
  <si>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</si>
  <si>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</si>
  <si>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</si>
  <si>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</si>
  <si>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</si>
  <si>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</si>
  <si>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</si>
  <si>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</si>
  <si>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</si>
  <si>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</si>
  <si>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</si>
  <si>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</si>
  <si>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</si>
  <si>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</si>
  <si>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</si>
  <si>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</si>
  <si>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</si>
  <si>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</si>
  <si>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</si>
  <si>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</si>
  <si>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</si>
  <si>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</si>
  <si>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</si>
  <si>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</si>
  <si>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</si>
  <si>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</si>
  <si>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</si>
  <si>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</si>
  <si>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</si>
  <si>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</si>
  <si>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</si>
  <si>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</si>
  <si>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</si>
  <si>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</si>
  <si>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</si>
  <si>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</si>
  <si>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</si>
  <si>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</si>
  <si>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</si>
  <si>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</si>
  <si>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</si>
  <si>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</si>
  <si>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</si>
  <si>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</si>
  <si>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</si>
  <si>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</si>
  <si>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</si>
  <si>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</si>
  <si>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</si>
  <si>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</si>
  <si>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</si>
  <si>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</si>
  <si>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</si>
  <si>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</si>
  <si>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</si>
  <si>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</si>
  <si>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</si>
  <si>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</si>
  <si>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</si>
  <si>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</si>
  <si>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</si>
  <si>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</si>
  <si>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</si>
  <si>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</si>
  <si>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</si>
  <si>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</si>
  <si>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</si>
  <si>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</si>
  <si>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</si>
  <si>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</si>
  <si>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</si>
  <si>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</si>
  <si>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</si>
  <si>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</si>
  <si>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</si>
  <si>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</si>
  <si>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</si>
  <si>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</si>
  <si>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</si>
  <si>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</si>
  <si>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</si>
  <si>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</si>
  <si>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</si>
  <si>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razones trigonométricas</t>
  </si>
  <si>
    <t>Josué Malagón</t>
  </si>
  <si>
    <t>MA_10_02_CO</t>
  </si>
  <si>
    <t>Cuaderno de Estudio</t>
  </si>
  <si>
    <t>ver observaciones</t>
  </si>
  <si>
    <t>Ilustración</t>
  </si>
  <si>
    <t>Es una persona sentada frente a un computador, sobre el computador en la pared debe haber un reloj colgado, sobre la imagen e iniciando desde el ojo de la persona se trazan las líneas (una horizontal, otra apuntando al reloj y una apuntando hacia el teclado o algo que este debajo de la línea de visión), agregar las palabras: ángulo de elevación, recta horizontal y ángulo de depresión</t>
  </si>
  <si>
    <t>Todas las líneas del plano deben terminar en flecha, las de los ángulos tambien, por favor dejar en colores similares a lso planteados, las letras NO van en itálica, los puntos sobre el plano se deben indicar,</t>
  </si>
  <si>
    <t>Por favor dejar las paretes sombreadas y rayadas como se indica en la imagen</t>
  </si>
  <si>
    <t>(Marcar la medida en grados de los ángulos suplementarios coloreándolos de color NARANJA y VERDE), la línea roja del soporte tambien se debe dejar</t>
  </si>
  <si>
    <t>Imagen de la Luna alrededor del planeta Tierra, dejar la línea punteada circular, la línea punteada roja debe nciar en el centro de cada cuerpo celeste, las letras que se indican deben estar en itálica, teneer en ceunta los subíndices</t>
  </si>
  <si>
    <t>Se toma como base la imagen 10 de esta solicitud, sobre ella se traza la línea roja horizontal y desde el centro del planeta Tierra se traza una línea azul que pase por el centro de la Luna y se marcan los ángulos que se indican en la imagen, tener en cuenta que los solores con lso que se escriben los números coinciden con las flechas de los ángulos</t>
  </si>
  <si>
    <t>Imagen aprovechada de: 4°ESO-Matemáticas-La trigonometría-sección2
http://profesores.aulaplaneta.com/#/cuaderno-estudio?AsignaturaID=35&amp;CursoID=5&amp;UnidadID=644&amp;Guion=MT_10_04</t>
  </si>
  <si>
    <t xml:space="preserve">Imagen aprovechada de: 4°ESO-Matemáticas-La trigonometría-sección2
http://profesores.aulaplaneta.com/#/cuaderno-estudio?AsignaturaID=35&amp;CursoID=5&amp;UnidadID=644&amp;Guion=MT_10_04
</t>
  </si>
  <si>
    <t xml:space="preserve">Imagen aprovechada de: 4°ESO-Matemáticas-La trigonometría-sección3
http://profesores.aulaplaneta.com/#/cuaderno-estudio?AsignaturaID=35&amp;CursoID=5&amp;UnidadID=644&amp;Guion=MT_10_04
</t>
  </si>
  <si>
    <t>Imagen aprovechada de: 4°ESO-Matemáticas-La trigonometría-sección3
http://profesores.aulaplaneta.com/#/cuaderno-estudio?AsignaturaID=35&amp;CursoID=5&amp;UnidadID=644&amp;Guion=MT_10_04</t>
  </si>
  <si>
    <t>Imagen aprovechada de: 4°ESO-Matemáticas-La trigonometría-sección1
http://profesores.aulaplaneta.com/#/cuaderno-estudio?AsignaturaID=35&amp;CursoID=5&amp;UnidadID=644&amp;Guion=MT_10_04</t>
  </si>
  <si>
    <t>magen aprovechada de: 4°ESO-Matemáticas-La trigonometría-sección2
http://profesores.aulaplaneta.com/#/cuaderno-estudio?AsignaturaID=35&amp;CursoID=5&amp;UnidadID=644&amp;Guion=MT_10_04</t>
  </si>
  <si>
    <t>Agregar nombres a lso ejes del plano cartesiano, es el mismo ángulo, solo que en posiciones opuestas (uno arriba y otro abajo), resaltar lso puntos que se indican y los nombres de los puntos deben estar en mayúscula e itálica, los dos círculos deben estar el uno al lado del otro</t>
  </si>
  <si>
    <t>Agregar nombres a los ejes del plano cartesiano, resaltar los puntos que se indican y los nombres de los puntos deben estar en mayúscula e itálica, los dos círculos deben estar el uno al lado del otro, el ángulo sombredo del círculo de la derecha es de 30°, y el ángulo sombreado del círculod el a izquierda es 60°, pero estos números no deben aparecer en la figura</t>
  </si>
  <si>
    <t>http://hotmath.com/hotmath_help/spanish/topics/coterminal-angles.html</t>
  </si>
  <si>
    <t>Letras mayúsculas deben estar en itálica, por favor mantener los colores azul y rojo. La idea es mostrar la forma de los ángulos por ello las felchas azules deben tener la misma longitud, hasta el punto D</t>
  </si>
  <si>
    <t>Por favor mantener los colores azul y rojo, las líneas deben terminar en flecha. Que la letra Á de la palabra ángulo este en mayúscula (solo la primer letra)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</si>
</sst>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22.png"/><Relationship Id="rId13" Type="http://schemas.openxmlformats.org/officeDocument/2006/relationships/image" Target="../media/image27.jpeg"/><Relationship Id="rId18" Type="http://schemas.openxmlformats.org/officeDocument/2006/relationships/image" Target="../media/image32.png"/><Relationship Id="rId3" Type="http://schemas.openxmlformats.org/officeDocument/2006/relationships/image" Target="../media/image17.jpeg"/><Relationship Id="rId7" Type="http://schemas.openxmlformats.org/officeDocument/2006/relationships/image" Target="../media/image21.jpg"/><Relationship Id="rId12" Type="http://schemas.openxmlformats.org/officeDocument/2006/relationships/image" Target="../media/image26.jpeg"/><Relationship Id="rId17" Type="http://schemas.openxmlformats.org/officeDocument/2006/relationships/image" Target="../media/image31.png"/><Relationship Id="rId2" Type="http://schemas.openxmlformats.org/officeDocument/2006/relationships/image" Target="../media/image16.png"/><Relationship Id="rId16" Type="http://schemas.openxmlformats.org/officeDocument/2006/relationships/image" Target="../media/image30.png"/><Relationship Id="rId1" Type="http://schemas.openxmlformats.org/officeDocument/2006/relationships/image" Target="../media/image15.png"/><Relationship Id="rId6" Type="http://schemas.openxmlformats.org/officeDocument/2006/relationships/image" Target="../media/image20.png"/><Relationship Id="rId11" Type="http://schemas.openxmlformats.org/officeDocument/2006/relationships/image" Target="../media/image25.jpeg"/><Relationship Id="rId5" Type="http://schemas.openxmlformats.org/officeDocument/2006/relationships/image" Target="../media/image19.jpg"/><Relationship Id="rId15" Type="http://schemas.openxmlformats.org/officeDocument/2006/relationships/image" Target="../media/image29.png"/><Relationship Id="rId10" Type="http://schemas.openxmlformats.org/officeDocument/2006/relationships/image" Target="../media/image24.png"/><Relationship Id="rId4" Type="http://schemas.openxmlformats.org/officeDocument/2006/relationships/image" Target="../media/image18.jpg"/><Relationship Id="rId9" Type="http://schemas.openxmlformats.org/officeDocument/2006/relationships/image" Target="../media/image23.jpeg"/><Relationship Id="rId14" Type="http://schemas.openxmlformats.org/officeDocument/2006/relationships/image" Target="../media/image28.jpe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10</xdr:row>
          <xdr:rowOff>76200</xdr:rowOff>
        </xdr:from>
        <xdr:to>
          <xdr:col>18</xdr:col>
          <xdr:colOff>47625</xdr:colOff>
          <xdr:row>11</xdr:row>
          <xdr:rowOff>57150</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293687</xdr:colOff>
      <xdr:row>12</xdr:row>
      <xdr:rowOff>15874</xdr:rowOff>
    </xdr:from>
    <xdr:to>
      <xdr:col>15</xdr:col>
      <xdr:colOff>508000</xdr:colOff>
      <xdr:row>12</xdr:row>
      <xdr:rowOff>2592387</xdr:rowOff>
    </xdr:to>
    <xdr:pic>
      <xdr:nvPicPr>
        <xdr:cNvPr id="5"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68750" y="9112249"/>
          <a:ext cx="2468563" cy="25765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16</xdr:col>
      <xdr:colOff>579119</xdr:colOff>
      <xdr:row>13</xdr:row>
      <xdr:rowOff>3305175</xdr:rowOff>
    </xdr:to>
    <xdr:pic>
      <xdr:nvPicPr>
        <xdr:cNvPr id="6" name="Imagen 5"/>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75063" y="11993563"/>
          <a:ext cx="3658870" cy="3305175"/>
        </a:xfrm>
        <a:prstGeom prst="rect">
          <a:avLst/>
        </a:prstGeom>
        <a:noFill/>
        <a:ln>
          <a:noFill/>
        </a:ln>
      </xdr:spPr>
    </xdr:pic>
    <xdr:clientData/>
  </xdr:twoCellAnchor>
  <xdr:twoCellAnchor editAs="oneCell">
    <xdr:from>
      <xdr:col>10</xdr:col>
      <xdr:colOff>0</xdr:colOff>
      <xdr:row>14</xdr:row>
      <xdr:rowOff>0</xdr:rowOff>
    </xdr:from>
    <xdr:to>
      <xdr:col>17</xdr:col>
      <xdr:colOff>382269</xdr:colOff>
      <xdr:row>14</xdr:row>
      <xdr:rowOff>3044825</xdr:rowOff>
    </xdr:to>
    <xdr:pic>
      <xdr:nvPicPr>
        <xdr:cNvPr id="7" name="Imagen 6" descr="http://thumb9.shutterstock.com/display_pic_with_logo/98053/103682462/stock-photo-navigator-measuring-the-sun-s-altitude-on-sea-103682462.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75063" y="15359063"/>
          <a:ext cx="4287520" cy="3044825"/>
        </a:xfrm>
        <a:prstGeom prst="rect">
          <a:avLst/>
        </a:prstGeom>
        <a:noFill/>
        <a:ln>
          <a:noFill/>
        </a:ln>
      </xdr:spPr>
    </xdr:pic>
    <xdr:clientData/>
  </xdr:twoCellAnchor>
  <xdr:twoCellAnchor editAs="oneCell">
    <xdr:from>
      <xdr:col>10</xdr:col>
      <xdr:colOff>0</xdr:colOff>
      <xdr:row>15</xdr:row>
      <xdr:rowOff>0</xdr:rowOff>
    </xdr:from>
    <xdr:to>
      <xdr:col>16</xdr:col>
      <xdr:colOff>802004</xdr:colOff>
      <xdr:row>15</xdr:row>
      <xdr:rowOff>3568700</xdr:rowOff>
    </xdr:to>
    <xdr:pic>
      <xdr:nvPicPr>
        <xdr:cNvPr id="8" name="Imagen 7"/>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18462625"/>
          <a:ext cx="3881755" cy="3568700"/>
        </a:xfrm>
        <a:prstGeom prst="rect">
          <a:avLst/>
        </a:prstGeom>
      </xdr:spPr>
    </xdr:pic>
    <xdr:clientData/>
  </xdr:twoCellAnchor>
  <xdr:twoCellAnchor editAs="oneCell">
    <xdr:from>
      <xdr:col>10</xdr:col>
      <xdr:colOff>241300</xdr:colOff>
      <xdr:row>16</xdr:row>
      <xdr:rowOff>541338</xdr:rowOff>
    </xdr:from>
    <xdr:to>
      <xdr:col>17</xdr:col>
      <xdr:colOff>77469</xdr:colOff>
      <xdr:row>16</xdr:row>
      <xdr:rowOff>2281238</xdr:rowOff>
    </xdr:to>
    <xdr:pic>
      <xdr:nvPicPr>
        <xdr:cNvPr id="10" name="Imagen 9"/>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776700" y="23629938"/>
          <a:ext cx="3779519" cy="1739900"/>
        </a:xfrm>
        <a:prstGeom prst="rect">
          <a:avLst/>
        </a:prstGeom>
      </xdr:spPr>
    </xdr:pic>
    <xdr:clientData/>
  </xdr:twoCellAnchor>
  <xdr:twoCellAnchor editAs="oneCell">
    <xdr:from>
      <xdr:col>10</xdr:col>
      <xdr:colOff>177800</xdr:colOff>
      <xdr:row>17</xdr:row>
      <xdr:rowOff>333375</xdr:rowOff>
    </xdr:from>
    <xdr:to>
      <xdr:col>15</xdr:col>
      <xdr:colOff>125413</xdr:colOff>
      <xdr:row>17</xdr:row>
      <xdr:rowOff>2320925</xdr:rowOff>
    </xdr:to>
    <xdr:pic>
      <xdr:nvPicPr>
        <xdr:cNvPr id="11" name="Imagen 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713200" y="25784175"/>
          <a:ext cx="2214563" cy="198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209550</xdr:colOff>
      <xdr:row>18</xdr:row>
      <xdr:rowOff>266700</xdr:rowOff>
    </xdr:from>
    <xdr:to>
      <xdr:col>15</xdr:col>
      <xdr:colOff>719455</xdr:colOff>
      <xdr:row>18</xdr:row>
      <xdr:rowOff>2475865</xdr:rowOff>
    </xdr:to>
    <xdr:pic>
      <xdr:nvPicPr>
        <xdr:cNvPr id="12" name="Imagen 1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744950" y="28213050"/>
          <a:ext cx="2776855" cy="2209165"/>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323850</xdr:colOff>
          <xdr:row>11</xdr:row>
          <xdr:rowOff>219075</xdr:rowOff>
        </xdr:from>
        <xdr:to>
          <xdr:col>15</xdr:col>
          <xdr:colOff>409575</xdr:colOff>
          <xdr:row>11</xdr:row>
          <xdr:rowOff>2552700</xdr:rowOff>
        </xdr:to>
        <xdr:sp macro="" textlink="">
          <xdr:nvSpPr>
            <xdr:cNvPr id="2068" name="Object 20" hidden="1">
              <a:extLst>
                <a:ext uri="{63B3BB69-23CF-44E3-9099-C40C66FF867C}">
                  <a14:compatExt spid="_x0000_s206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160791</xdr:colOff>
      <xdr:row>19</xdr:row>
      <xdr:rowOff>197530</xdr:rowOff>
    </xdr:from>
    <xdr:to>
      <xdr:col>16</xdr:col>
      <xdr:colOff>762000</xdr:colOff>
      <xdr:row>19</xdr:row>
      <xdr:rowOff>2209800</xdr:rowOff>
    </xdr:to>
    <xdr:pic>
      <xdr:nvPicPr>
        <xdr:cNvPr id="15" name="Imagen 14"/>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696191" y="30753730"/>
          <a:ext cx="3706359" cy="201227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238125</xdr:colOff>
          <xdr:row>20</xdr:row>
          <xdr:rowOff>514350</xdr:rowOff>
        </xdr:from>
        <xdr:to>
          <xdr:col>18</xdr:col>
          <xdr:colOff>57150</xdr:colOff>
          <xdr:row>20</xdr:row>
          <xdr:rowOff>2847975</xdr:rowOff>
        </xdr:to>
        <xdr:sp macro="" textlink="">
          <xdr:nvSpPr>
            <xdr:cNvPr id="2073" name="Object 25" hidden="1">
              <a:extLst>
                <a:ext uri="{63B3BB69-23CF-44E3-9099-C40C66FF867C}">
                  <a14:compatExt spid="_x0000_s207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114300</xdr:colOff>
          <xdr:row>21</xdr:row>
          <xdr:rowOff>152400</xdr:rowOff>
        </xdr:from>
        <xdr:to>
          <xdr:col>16</xdr:col>
          <xdr:colOff>247650</xdr:colOff>
          <xdr:row>21</xdr:row>
          <xdr:rowOff>2438400</xdr:rowOff>
        </xdr:to>
        <xdr:sp macro="" textlink="">
          <xdr:nvSpPr>
            <xdr:cNvPr id="2074" name="Object 26" hidden="1">
              <a:extLst>
                <a:ext uri="{63B3BB69-23CF-44E3-9099-C40C66FF867C}">
                  <a14:compatExt spid="_x0000_s207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266700</xdr:colOff>
          <xdr:row>24</xdr:row>
          <xdr:rowOff>238125</xdr:rowOff>
        </xdr:from>
        <xdr:to>
          <xdr:col>15</xdr:col>
          <xdr:colOff>438150</xdr:colOff>
          <xdr:row>24</xdr:row>
          <xdr:rowOff>2676525</xdr:rowOff>
        </xdr:to>
        <xdr:sp macro="" textlink="">
          <xdr:nvSpPr>
            <xdr:cNvPr id="2077" name="Object 29" hidden="1">
              <a:extLst>
                <a:ext uri="{63B3BB69-23CF-44E3-9099-C40C66FF867C}">
                  <a14:compatExt spid="_x0000_s20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122465</xdr:colOff>
      <xdr:row>25</xdr:row>
      <xdr:rowOff>299357</xdr:rowOff>
    </xdr:from>
    <xdr:to>
      <xdr:col>19</xdr:col>
      <xdr:colOff>166914</xdr:colOff>
      <xdr:row>25</xdr:row>
      <xdr:rowOff>2403112</xdr:rowOff>
    </xdr:to>
    <xdr:pic>
      <xdr:nvPicPr>
        <xdr:cNvPr id="22" name="Imagen 21" descr="http://profesores.aulaplaneta.com/DNNPlayerPackages/Package12548/InfoGuion/cuadernoestudio/images_xml/MT_10_04_img16_zoom.jp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491858" y="46209857"/>
          <a:ext cx="5623378" cy="2103755"/>
        </a:xfrm>
        <a:prstGeom prst="rect">
          <a:avLst/>
        </a:prstGeom>
        <a:noFill/>
        <a:ln>
          <a:noFill/>
        </a:ln>
      </xdr:spPr>
    </xdr:pic>
    <xdr:clientData/>
  </xdr:twoCellAnchor>
  <xdr:twoCellAnchor editAs="oneCell">
    <xdr:from>
      <xdr:col>10</xdr:col>
      <xdr:colOff>357994</xdr:colOff>
      <xdr:row>26</xdr:row>
      <xdr:rowOff>138338</xdr:rowOff>
    </xdr:from>
    <xdr:to>
      <xdr:col>16</xdr:col>
      <xdr:colOff>572849</xdr:colOff>
      <xdr:row>26</xdr:row>
      <xdr:rowOff>2456089</xdr:rowOff>
    </xdr:to>
    <xdr:pic>
      <xdr:nvPicPr>
        <xdr:cNvPr id="23" name="Imagen 2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727387" y="48552552"/>
          <a:ext cx="3303677" cy="2317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10</xdr:col>
          <xdr:colOff>219075</xdr:colOff>
          <xdr:row>27</xdr:row>
          <xdr:rowOff>428625</xdr:rowOff>
        </xdr:from>
        <xdr:to>
          <xdr:col>16</xdr:col>
          <xdr:colOff>333375</xdr:colOff>
          <xdr:row>27</xdr:row>
          <xdr:rowOff>2343150</xdr:rowOff>
        </xdr:to>
        <xdr:sp macro="" textlink="">
          <xdr:nvSpPr>
            <xdr:cNvPr id="2089" name="Object 41" hidden="1">
              <a:extLst>
                <a:ext uri="{63B3BB69-23CF-44E3-9099-C40C66FF867C}">
                  <a14:compatExt spid="_x0000_s208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466725</xdr:colOff>
          <xdr:row>28</xdr:row>
          <xdr:rowOff>247650</xdr:rowOff>
        </xdr:from>
        <xdr:to>
          <xdr:col>18</xdr:col>
          <xdr:colOff>276225</xdr:colOff>
          <xdr:row>28</xdr:row>
          <xdr:rowOff>3657600</xdr:rowOff>
        </xdr:to>
        <xdr:sp macro="" textlink="">
          <xdr:nvSpPr>
            <xdr:cNvPr id="2091" name="Object 43" hidden="1">
              <a:extLst>
                <a:ext uri="{63B3BB69-23CF-44E3-9099-C40C66FF867C}">
                  <a14:compatExt spid="_x0000_s209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29</xdr:row>
          <xdr:rowOff>57150</xdr:rowOff>
        </xdr:from>
        <xdr:to>
          <xdr:col>15</xdr:col>
          <xdr:colOff>304800</xdr:colOff>
          <xdr:row>29</xdr:row>
          <xdr:rowOff>2495550</xdr:rowOff>
        </xdr:to>
        <xdr:sp macro="" textlink="">
          <xdr:nvSpPr>
            <xdr:cNvPr id="2092" name="Object 44" hidden="1">
              <a:extLst>
                <a:ext uri="{63B3BB69-23CF-44E3-9099-C40C66FF867C}">
                  <a14:compatExt spid="_x0000_s209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272143</xdr:colOff>
      <xdr:row>30</xdr:row>
      <xdr:rowOff>68036</xdr:rowOff>
    </xdr:from>
    <xdr:to>
      <xdr:col>17</xdr:col>
      <xdr:colOff>277585</xdr:colOff>
      <xdr:row>30</xdr:row>
      <xdr:rowOff>2503714</xdr:rowOff>
    </xdr:to>
    <xdr:pic>
      <xdr:nvPicPr>
        <xdr:cNvPr id="24" name="Imagen 23" descr="http://profesores.aulaplaneta.com/DNNPlayerPackages/Package12548/InfoGuion/cuadernoestudio/images_xml/MT_10_04_img20_small.jpg"/>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641536" y="59993893"/>
          <a:ext cx="3924300" cy="2435678"/>
        </a:xfrm>
        <a:prstGeom prst="rect">
          <a:avLst/>
        </a:prstGeom>
        <a:noFill/>
        <a:ln>
          <a:noFill/>
        </a:ln>
      </xdr:spPr>
    </xdr:pic>
    <xdr:clientData/>
  </xdr:twoCellAnchor>
  <xdr:twoCellAnchor editAs="oneCell">
    <xdr:from>
      <xdr:col>10</xdr:col>
      <xdr:colOff>136071</xdr:colOff>
      <xdr:row>31</xdr:row>
      <xdr:rowOff>258536</xdr:rowOff>
    </xdr:from>
    <xdr:to>
      <xdr:col>18</xdr:col>
      <xdr:colOff>92528</xdr:colOff>
      <xdr:row>31</xdr:row>
      <xdr:rowOff>1470751</xdr:rowOff>
    </xdr:to>
    <xdr:pic>
      <xdr:nvPicPr>
        <xdr:cNvPr id="25" name="Imagen 24" descr="http://profesores.aulaplaneta.com/DNNPlayerPackages/Package12548/InfoGuion/cuadernoestudio/images_xml/MT_10_04_img21_small.jpg"/>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505464" y="62810572"/>
          <a:ext cx="4705350" cy="1212215"/>
        </a:xfrm>
        <a:prstGeom prst="rect">
          <a:avLst/>
        </a:prstGeom>
        <a:noFill/>
        <a:ln>
          <a:noFill/>
        </a:ln>
      </xdr:spPr>
    </xdr:pic>
    <xdr:clientData/>
  </xdr:twoCellAnchor>
  <xdr:twoCellAnchor editAs="oneCell">
    <xdr:from>
      <xdr:col>10</xdr:col>
      <xdr:colOff>190500</xdr:colOff>
      <xdr:row>32</xdr:row>
      <xdr:rowOff>394608</xdr:rowOff>
    </xdr:from>
    <xdr:to>
      <xdr:col>18</xdr:col>
      <xdr:colOff>30117</xdr:colOff>
      <xdr:row>32</xdr:row>
      <xdr:rowOff>1718583</xdr:rowOff>
    </xdr:to>
    <xdr:pic>
      <xdr:nvPicPr>
        <xdr:cNvPr id="26" name="Imagen 25" descr="http://profesores.aulaplaneta.com/DNNPlayerPackages/Package12548/InfoGuion/cuadernoestudio/images_xml/MT_10_04_img22_zoom.jpg"/>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559893" y="64838037"/>
          <a:ext cx="4588510" cy="1323975"/>
        </a:xfrm>
        <a:prstGeom prst="rect">
          <a:avLst/>
        </a:prstGeom>
        <a:noFill/>
        <a:ln>
          <a:noFill/>
        </a:ln>
      </xdr:spPr>
    </xdr:pic>
    <xdr:clientData/>
  </xdr:twoCellAnchor>
  <xdr:twoCellAnchor editAs="oneCell">
    <xdr:from>
      <xdr:col>10</xdr:col>
      <xdr:colOff>462643</xdr:colOff>
      <xdr:row>33</xdr:row>
      <xdr:rowOff>122464</xdr:rowOff>
    </xdr:from>
    <xdr:to>
      <xdr:col>16</xdr:col>
      <xdr:colOff>81643</xdr:colOff>
      <xdr:row>33</xdr:row>
      <xdr:rowOff>2632982</xdr:rowOff>
    </xdr:to>
    <xdr:pic>
      <xdr:nvPicPr>
        <xdr:cNvPr id="27" name="Imagen 26" descr="http://profesores.aulaplaneta.com/DNNPlayerPackages/Package12548/InfoGuion/cuadernoestudio/images_xml/MT_10_04_img23_small.jpg"/>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832036" y="66824678"/>
          <a:ext cx="2707822" cy="2510518"/>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228600</xdr:colOff>
          <xdr:row>34</xdr:row>
          <xdr:rowOff>342900</xdr:rowOff>
        </xdr:from>
        <xdr:to>
          <xdr:col>18</xdr:col>
          <xdr:colOff>66675</xdr:colOff>
          <xdr:row>34</xdr:row>
          <xdr:rowOff>2247900</xdr:rowOff>
        </xdr:to>
        <xdr:sp macro="" textlink="">
          <xdr:nvSpPr>
            <xdr:cNvPr id="2097" name="Object 49" hidden="1">
              <a:extLst>
                <a:ext uri="{63B3BB69-23CF-44E3-9099-C40C66FF867C}">
                  <a14:compatExt spid="_x0000_s209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219075</xdr:colOff>
          <xdr:row>35</xdr:row>
          <xdr:rowOff>85725</xdr:rowOff>
        </xdr:from>
        <xdr:to>
          <xdr:col>17</xdr:col>
          <xdr:colOff>142875</xdr:colOff>
          <xdr:row>35</xdr:row>
          <xdr:rowOff>3190875</xdr:rowOff>
        </xdr:to>
        <xdr:sp macro="" textlink="">
          <xdr:nvSpPr>
            <xdr:cNvPr id="2101" name="Object 53" hidden="1">
              <a:extLst>
                <a:ext uri="{63B3BB69-23CF-44E3-9099-C40C66FF867C}">
                  <a14:compatExt spid="_x0000_s210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228600</xdr:colOff>
          <xdr:row>36</xdr:row>
          <xdr:rowOff>104775</xdr:rowOff>
        </xdr:from>
        <xdr:to>
          <xdr:col>17</xdr:col>
          <xdr:colOff>409575</xdr:colOff>
          <xdr:row>36</xdr:row>
          <xdr:rowOff>3400425</xdr:rowOff>
        </xdr:to>
        <xdr:sp macro="" textlink="">
          <xdr:nvSpPr>
            <xdr:cNvPr id="2102" name="Object 54" hidden="1">
              <a:extLst>
                <a:ext uri="{63B3BB69-23CF-44E3-9099-C40C66FF867C}">
                  <a14:compatExt spid="_x0000_s210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57150</xdr:colOff>
          <xdr:row>37</xdr:row>
          <xdr:rowOff>180975</xdr:rowOff>
        </xdr:from>
        <xdr:to>
          <xdr:col>17</xdr:col>
          <xdr:colOff>685800</xdr:colOff>
          <xdr:row>37</xdr:row>
          <xdr:rowOff>3362325</xdr:rowOff>
        </xdr:to>
        <xdr:sp macro="" textlink="">
          <xdr:nvSpPr>
            <xdr:cNvPr id="2105" name="Object 57" hidden="1">
              <a:extLst>
                <a:ext uri="{63B3BB69-23CF-44E3-9099-C40C66FF867C}">
                  <a14:compatExt spid="_x0000_s210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16</xdr:col>
      <xdr:colOff>40820</xdr:colOff>
      <xdr:row>38</xdr:row>
      <xdr:rowOff>40821</xdr:rowOff>
    </xdr:from>
    <xdr:to>
      <xdr:col>19</xdr:col>
      <xdr:colOff>29118</xdr:colOff>
      <xdr:row>38</xdr:row>
      <xdr:rowOff>2002971</xdr:rowOff>
    </xdr:to>
    <xdr:pic>
      <xdr:nvPicPr>
        <xdr:cNvPr id="31" name="Imagen 30"/>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l="45353" t="22658" r="14561" b="16616"/>
        <a:stretch/>
      </xdr:blipFill>
      <xdr:spPr bwMode="auto">
        <a:xfrm>
          <a:off x="19648713" y="83439000"/>
          <a:ext cx="2478405" cy="19621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0</xdr:colOff>
      <xdr:row>38</xdr:row>
      <xdr:rowOff>0</xdr:rowOff>
    </xdr:from>
    <xdr:to>
      <xdr:col>15</xdr:col>
      <xdr:colOff>406944</xdr:colOff>
      <xdr:row>38</xdr:row>
      <xdr:rowOff>2124075</xdr:rowOff>
    </xdr:to>
    <xdr:pic>
      <xdr:nvPicPr>
        <xdr:cNvPr id="32" name="Imagen 31"/>
        <xdr:cNvPicPr/>
      </xdr:nvPicPr>
      <xdr:blipFill rotWithShape="1">
        <a:blip xmlns:r="http://schemas.openxmlformats.org/officeDocument/2006/relationships" r:embed="rId16"/>
        <a:srcRect l="39578" t="25077" r="16429" b="15205"/>
        <a:stretch/>
      </xdr:blipFill>
      <xdr:spPr bwMode="auto">
        <a:xfrm>
          <a:off x="16519071" y="83398179"/>
          <a:ext cx="2665730" cy="21240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15</xdr:col>
      <xdr:colOff>462642</xdr:colOff>
      <xdr:row>39</xdr:row>
      <xdr:rowOff>122464</xdr:rowOff>
    </xdr:from>
    <xdr:to>
      <xdr:col>18</xdr:col>
      <xdr:colOff>380455</xdr:colOff>
      <xdr:row>39</xdr:row>
      <xdr:rowOff>2294164</xdr:rowOff>
    </xdr:to>
    <xdr:pic>
      <xdr:nvPicPr>
        <xdr:cNvPr id="33" name="Imagen 32"/>
        <xdr:cNvPicPr/>
      </xdr:nvPicPr>
      <xdr:blipFill rotWithShape="1">
        <a:blip xmlns:r="http://schemas.openxmlformats.org/officeDocument/2006/relationships" r:embed="rId17"/>
        <a:srcRect l="38388" t="24471" r="36133" b="31118"/>
        <a:stretch/>
      </xdr:blipFill>
      <xdr:spPr bwMode="auto">
        <a:xfrm>
          <a:off x="19240499" y="87194571"/>
          <a:ext cx="2407920" cy="2171700"/>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10</xdr:col>
          <xdr:colOff>247650</xdr:colOff>
          <xdr:row>39</xdr:row>
          <xdr:rowOff>66675</xdr:rowOff>
        </xdr:from>
        <xdr:to>
          <xdr:col>15</xdr:col>
          <xdr:colOff>666750</xdr:colOff>
          <xdr:row>39</xdr:row>
          <xdr:rowOff>2324100</xdr:rowOff>
        </xdr:to>
        <xdr:sp macro="" textlink="">
          <xdr:nvSpPr>
            <xdr:cNvPr id="2107" name="Object 59" hidden="1">
              <a:extLst>
                <a:ext uri="{63B3BB69-23CF-44E3-9099-C40C66FF867C}">
                  <a14:compatExt spid="_x0000_s210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168728</xdr:colOff>
      <xdr:row>40</xdr:row>
      <xdr:rowOff>125186</xdr:rowOff>
    </xdr:from>
    <xdr:to>
      <xdr:col>16</xdr:col>
      <xdr:colOff>423181</xdr:colOff>
      <xdr:row>40</xdr:row>
      <xdr:rowOff>2982686</xdr:rowOff>
    </xdr:to>
    <xdr:pic>
      <xdr:nvPicPr>
        <xdr:cNvPr id="35" name="Imagen 34"/>
        <xdr:cNvPicPr/>
      </xdr:nvPicPr>
      <xdr:blipFill rotWithShape="1">
        <a:blip xmlns:r="http://schemas.openxmlformats.org/officeDocument/2006/relationships" r:embed="rId18"/>
        <a:srcRect l="26668" t="33233" r="47343" b="26586"/>
        <a:stretch/>
      </xdr:blipFill>
      <xdr:spPr bwMode="auto">
        <a:xfrm>
          <a:off x="16704128" y="91241336"/>
          <a:ext cx="3359603" cy="2857500"/>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10</xdr:col>
          <xdr:colOff>54429</xdr:colOff>
          <xdr:row>9</xdr:row>
          <xdr:rowOff>13607</xdr:rowOff>
        </xdr:from>
        <xdr:to>
          <xdr:col>16</xdr:col>
          <xdr:colOff>701193</xdr:colOff>
          <xdr:row>9</xdr:row>
          <xdr:rowOff>2911929</xdr:rowOff>
        </xdr:to>
        <xdr:sp macro="" textlink="">
          <xdr:nvSpPr>
            <xdr:cNvPr id="2109" name="Object 61" hidden="1">
              <a:extLst>
                <a:ext uri="{63B3BB69-23CF-44E3-9099-C40C66FF867C}">
                  <a14:compatExt spid="_x0000_s210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18" Type="http://schemas.openxmlformats.org/officeDocument/2006/relationships/oleObject" Target="../embeddings/oleObject8.bin"/><Relationship Id="rId26" Type="http://schemas.openxmlformats.org/officeDocument/2006/relationships/oleObject" Target="../embeddings/oleObject12.bin"/><Relationship Id="rId3" Type="http://schemas.openxmlformats.org/officeDocument/2006/relationships/vmlDrawing" Target="../drawings/vmlDrawing1.vml"/><Relationship Id="rId21" Type="http://schemas.openxmlformats.org/officeDocument/2006/relationships/image" Target="../media/image9.png"/><Relationship Id="rId7" Type="http://schemas.openxmlformats.org/officeDocument/2006/relationships/image" Target="../media/image2.png"/><Relationship Id="rId12" Type="http://schemas.openxmlformats.org/officeDocument/2006/relationships/oleObject" Target="../embeddings/oleObject5.bin"/><Relationship Id="rId17" Type="http://schemas.openxmlformats.org/officeDocument/2006/relationships/image" Target="../media/image7.png"/><Relationship Id="rId25" Type="http://schemas.openxmlformats.org/officeDocument/2006/relationships/image" Target="../media/image11.png"/><Relationship Id="rId2" Type="http://schemas.openxmlformats.org/officeDocument/2006/relationships/drawing" Target="../drawings/drawing1.xml"/><Relationship Id="rId16" Type="http://schemas.openxmlformats.org/officeDocument/2006/relationships/oleObject" Target="../embeddings/oleObject7.bin"/><Relationship Id="rId20" Type="http://schemas.openxmlformats.org/officeDocument/2006/relationships/oleObject" Target="../embeddings/oleObject9.bin"/><Relationship Id="rId29" Type="http://schemas.openxmlformats.org/officeDocument/2006/relationships/image" Target="../media/image13.png"/><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24" Type="http://schemas.openxmlformats.org/officeDocument/2006/relationships/oleObject" Target="../embeddings/oleObject11.bin"/><Relationship Id="rId5" Type="http://schemas.openxmlformats.org/officeDocument/2006/relationships/image" Target="../media/image1.png"/><Relationship Id="rId15" Type="http://schemas.openxmlformats.org/officeDocument/2006/relationships/image" Target="../media/image6.png"/><Relationship Id="rId23" Type="http://schemas.openxmlformats.org/officeDocument/2006/relationships/image" Target="../media/image10.png"/><Relationship Id="rId28" Type="http://schemas.openxmlformats.org/officeDocument/2006/relationships/oleObject" Target="../embeddings/oleObject13.bin"/><Relationship Id="rId10" Type="http://schemas.openxmlformats.org/officeDocument/2006/relationships/oleObject" Target="../embeddings/oleObject4.bin"/><Relationship Id="rId19" Type="http://schemas.openxmlformats.org/officeDocument/2006/relationships/image" Target="../media/image8.png"/><Relationship Id="rId31" Type="http://schemas.openxmlformats.org/officeDocument/2006/relationships/image" Target="../media/image14.png"/><Relationship Id="rId4" Type="http://schemas.openxmlformats.org/officeDocument/2006/relationships/oleObject" Target="../embeddings/oleObject1.bin"/><Relationship Id="rId9" Type="http://schemas.openxmlformats.org/officeDocument/2006/relationships/image" Target="../media/image3.png"/><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2.png"/><Relationship Id="rId30" Type="http://schemas.openxmlformats.org/officeDocument/2006/relationships/oleObject" Target="../embeddings/oleObject14.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22" activePane="bottomLeft" state="frozen"/>
      <selection pane="bottomLeft" activeCell="B23" sqref="B23"/>
    </sheetView>
  </sheetViews>
  <sheetFormatPr baseColWidth="10" defaultColWidth="10.875" defaultRowHeight="13.5" x14ac:dyDescent="0.25"/>
  <cols>
    <col min="1" max="1" width="7" style="2" customWidth="1"/>
    <col min="2" max="2" width="23"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43.75" customHeight="1" x14ac:dyDescent="0.25">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MA_10_02_CO_IMG01_small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MA_10_02_CO_IMG01_zoom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208</v>
      </c>
      <c r="K10"/>
      <c r="O10" s="2" t="str">
        <f>'Definición técnica de imagenes'!A12</f>
        <v>M12D</v>
      </c>
    </row>
    <row r="11" spans="1:16" s="11" customFormat="1" ht="165.75" customHeight="1" x14ac:dyDescent="0.25">
      <c r="A11" s="12" t="str">
        <f t="shared" ref="A11:A18" si="3">IF(OR(B11&lt;&gt;"",J11&lt;&gt;""),CONCATENATE(LEFT(A10,3),IF(MID(A10,4,2)+1&lt;10,CONCATENATE("0",MID(A10,4,2)+1))),"")</f>
        <v>IMG02</v>
      </c>
      <c r="B11" s="62" t="s">
        <v>191</v>
      </c>
      <c r="C11" s="20" t="str">
        <f t="shared" si="0"/>
        <v>Cuaderno de Estudio</v>
      </c>
      <c r="D11" s="63" t="s">
        <v>192</v>
      </c>
      <c r="E11" s="63" t="s">
        <v>153</v>
      </c>
      <c r="F11" s="13" t="str">
        <f t="shared" ref="F11:F74" si="4">IF(OR(B11&lt;&gt;"",J11&lt;&gt;""),CONCATENATE($C$7,"_",$A11,IF($G$4="Cuaderno de Estudio","_small",CONCATENATE(IF(I11="","","n"),IF(LEFT($G$5,1)="F",".jpg",".png")))),"")</f>
        <v>MA_10_02_CO_IMG02_small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MA_10_02_CO_IMG02_zoom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209</v>
      </c>
      <c r="K11"/>
      <c r="O11" s="2" t="str">
        <f>'Definición técnica de imagenes'!A13</f>
        <v>M101</v>
      </c>
    </row>
    <row r="12" spans="1:16" s="11" customFormat="1" ht="215.25" customHeight="1" x14ac:dyDescent="0.25">
      <c r="A12" s="12" t="str">
        <f t="shared" si="3"/>
        <v>IMG03</v>
      </c>
      <c r="B12" s="62" t="s">
        <v>203</v>
      </c>
      <c r="C12" s="20" t="str">
        <f t="shared" si="0"/>
        <v>Cuaderno de Estudio</v>
      </c>
      <c r="D12" s="63" t="s">
        <v>192</v>
      </c>
      <c r="E12" s="63" t="s">
        <v>153</v>
      </c>
      <c r="F12" s="13" t="str">
        <f t="shared" si="4"/>
        <v>MA_10_02_CO_IMG03_small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MA_10_02_CO_IMG03_zoom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c r="O12" s="2" t="str">
        <f>'Definición técnica de imagenes'!A18</f>
        <v>Diaporama F1</v>
      </c>
    </row>
    <row r="13" spans="1:16" s="11" customFormat="1" ht="228" customHeight="1" x14ac:dyDescent="0.25">
      <c r="A13" s="12" t="str">
        <f t="shared" si="3"/>
        <v>IMG04</v>
      </c>
      <c r="B13" s="62" t="s">
        <v>191</v>
      </c>
      <c r="C13" s="20" t="str">
        <f t="shared" si="0"/>
        <v>Cuaderno de Estudio</v>
      </c>
      <c r="D13" s="63" t="s">
        <v>192</v>
      </c>
      <c r="E13" s="63" t="s">
        <v>153</v>
      </c>
      <c r="F13" s="13" t="str">
        <f t="shared" si="4"/>
        <v>MA_10_02_CO_IMG04_small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MA_10_02_CO_IMG04_zoom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193</v>
      </c>
      <c r="K13" s="64"/>
      <c r="O13" s="2" t="str">
        <f>'Definición técnica de imagenes'!A19</f>
        <v>F4</v>
      </c>
    </row>
    <row r="14" spans="1:16" s="11" customFormat="1" ht="264.75" customHeight="1" x14ac:dyDescent="0.25">
      <c r="A14" s="12" t="str">
        <f t="shared" si="3"/>
        <v>IMG05</v>
      </c>
      <c r="B14" s="62" t="s">
        <v>191</v>
      </c>
      <c r="C14" s="20" t="str">
        <f t="shared" si="0"/>
        <v>Cuaderno de Estudio</v>
      </c>
      <c r="D14" s="63" t="s">
        <v>192</v>
      </c>
      <c r="E14" s="63" t="s">
        <v>153</v>
      </c>
      <c r="F14" s="13" t="str">
        <f t="shared" si="4"/>
        <v>MA_10_02_CO_IMG05_small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MA_10_02_CO_IMG05_zoom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194</v>
      </c>
      <c r="K14" s="64"/>
      <c r="O14" s="2" t="str">
        <f>'Definición técnica de imagenes'!A22</f>
        <v>F6</v>
      </c>
    </row>
    <row r="15" spans="1:16" s="11" customFormat="1" ht="244.5" customHeight="1" x14ac:dyDescent="0.25">
      <c r="A15" s="12" t="str">
        <f t="shared" si="3"/>
        <v>IMG06</v>
      </c>
      <c r="B15" s="62">
        <v>103682462</v>
      </c>
      <c r="C15" s="20" t="str">
        <f t="shared" si="0"/>
        <v>Cuaderno de Estudio</v>
      </c>
      <c r="D15" s="63" t="s">
        <v>192</v>
      </c>
      <c r="E15" s="63" t="s">
        <v>153</v>
      </c>
      <c r="F15" s="13" t="str">
        <f t="shared" si="4"/>
        <v>MA_10_02_CO_IMG06_small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MA_10_02_CO_IMG06_zoom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c r="O15" s="2" t="str">
        <f>'Definición técnica de imagenes'!A24</f>
        <v>F6B</v>
      </c>
    </row>
    <row r="16" spans="1:16" s="11" customFormat="1" ht="282" customHeight="1" x14ac:dyDescent="0.3">
      <c r="A16" s="12" t="str">
        <f t="shared" si="3"/>
        <v>IMG07</v>
      </c>
      <c r="B16" s="62" t="s">
        <v>191</v>
      </c>
      <c r="C16" s="20" t="str">
        <f t="shared" si="0"/>
        <v>Cuaderno de Estudio</v>
      </c>
      <c r="D16" s="63" t="s">
        <v>192</v>
      </c>
      <c r="E16" s="63" t="s">
        <v>153</v>
      </c>
      <c r="F16" s="13" t="str">
        <f t="shared" si="4"/>
        <v>MA_10_02_CO_IMG07_small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MA_10_02_CO_IMG07_zoom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195</v>
      </c>
      <c r="K16" s="68"/>
      <c r="O16" s="2" t="str">
        <f>'Definición técnica de imagenes'!A25</f>
        <v>F7</v>
      </c>
    </row>
    <row r="17" spans="1:15" s="11" customFormat="1" ht="186" customHeight="1" x14ac:dyDescent="0.25">
      <c r="A17" s="12" t="str">
        <f t="shared" si="3"/>
        <v>IMG08</v>
      </c>
      <c r="B17" s="62" t="s">
        <v>191</v>
      </c>
      <c r="C17" s="20" t="str">
        <f t="shared" si="0"/>
        <v>Cuaderno de Estudio</v>
      </c>
      <c r="D17" s="63" t="s">
        <v>192</v>
      </c>
      <c r="E17" s="63" t="s">
        <v>153</v>
      </c>
      <c r="F17" s="13" t="str">
        <f t="shared" si="4"/>
        <v>MA_10_02_CO_IMG08_small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MA_10_02_CO_IMG08_zoom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196</v>
      </c>
      <c r="K17"/>
      <c r="O17" s="2" t="str">
        <f>'Definición técnica de imagenes'!A27</f>
        <v>F7B</v>
      </c>
    </row>
    <row r="18" spans="1:15" s="11" customFormat="1" ht="195.75" customHeight="1" x14ac:dyDescent="0.25">
      <c r="A18" s="12" t="str">
        <f t="shared" si="3"/>
        <v>IMG09</v>
      </c>
      <c r="B18" s="62" t="s">
        <v>191</v>
      </c>
      <c r="C18" s="20" t="str">
        <f t="shared" si="0"/>
        <v>Cuaderno de Estudio</v>
      </c>
      <c r="D18" s="63" t="s">
        <v>192</v>
      </c>
      <c r="E18" s="63" t="s">
        <v>153</v>
      </c>
      <c r="F18" s="13" t="str">
        <f t="shared" si="4"/>
        <v>MA_10_02_CO_IMG09_small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MA_10_02_CO_IMG09_zoom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197</v>
      </c>
      <c r="K18" s="66"/>
      <c r="O18" s="2" t="str">
        <f>'Definición técnica de imagenes'!A30</f>
        <v>F8</v>
      </c>
    </row>
    <row r="19" spans="1:15" s="11" customFormat="1" ht="205.5" customHeight="1" x14ac:dyDescent="0.3">
      <c r="A19" s="12" t="str">
        <f t="shared" ref="A19:A50" si="6">IF(OR(B19&lt;&gt;"",J19&lt;&gt;""),CONCATENATE(LEFT(A18,3),IF(MID(A18,4,2)+1&lt;10,CONCATENATE("0",MID(A18,4,2)+1),MID(A18,4,2)+1)),"")</f>
        <v>IMG10</v>
      </c>
      <c r="B19" s="62" t="s">
        <v>191</v>
      </c>
      <c r="C19" s="20" t="str">
        <f t="shared" si="0"/>
        <v>Cuaderno de Estudio</v>
      </c>
      <c r="D19" s="63" t="s">
        <v>192</v>
      </c>
      <c r="E19" s="63" t="s">
        <v>153</v>
      </c>
      <c r="F19" s="13" t="str">
        <f t="shared" si="4"/>
        <v>MA_10_02_CO_IMG10_small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MA_10_02_CO_IMG10_zoom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198</v>
      </c>
      <c r="K19" s="68"/>
      <c r="O19" s="2" t="str">
        <f>'Definición técnica de imagenes'!A31</f>
        <v>F10</v>
      </c>
    </row>
    <row r="20" spans="1:15" s="11" customFormat="1" ht="180.75" customHeight="1" x14ac:dyDescent="0.25">
      <c r="A20" s="12" t="str">
        <f t="shared" si="6"/>
        <v>IMG11</v>
      </c>
      <c r="B20" s="62" t="s">
        <v>199</v>
      </c>
      <c r="C20" s="20" t="str">
        <f t="shared" si="0"/>
        <v>Cuaderno de Estudio</v>
      </c>
      <c r="D20" s="63" t="s">
        <v>192</v>
      </c>
      <c r="E20" s="63" t="s">
        <v>153</v>
      </c>
      <c r="F20" s="13" t="str">
        <f t="shared" si="4"/>
        <v>MA_10_02_CO_IMG11_small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MA_10_02_CO_IMG11_zoom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c r="O20" s="2" t="str">
        <f>'Definición técnica de imagenes'!A32</f>
        <v>F10B</v>
      </c>
    </row>
    <row r="21" spans="1:15" s="11" customFormat="1" ht="238.5" customHeight="1" x14ac:dyDescent="0.25">
      <c r="A21" s="12" t="str">
        <f t="shared" si="6"/>
        <v>IMG12</v>
      </c>
      <c r="B21" s="62" t="s">
        <v>200</v>
      </c>
      <c r="C21" s="20" t="str">
        <f t="shared" si="0"/>
        <v>Cuaderno de Estudio</v>
      </c>
      <c r="D21" s="63" t="s">
        <v>192</v>
      </c>
      <c r="E21" s="63" t="s">
        <v>153</v>
      </c>
      <c r="F21" s="13" t="str">
        <f t="shared" si="4"/>
        <v>MA_10_02_CO_IMG12_small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MA_10_02_CO_IMG12_zoom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c r="O21" s="2" t="str">
        <f>'Definición técnica de imagenes'!A33</f>
        <v>F11</v>
      </c>
    </row>
    <row r="22" spans="1:15" s="11" customFormat="1" ht="205.5" customHeight="1" x14ac:dyDescent="0.25">
      <c r="A22" s="12" t="str">
        <f t="shared" si="6"/>
        <v>IMG13</v>
      </c>
      <c r="B22" s="62" t="s">
        <v>199</v>
      </c>
      <c r="C22" s="20" t="str">
        <f t="shared" si="0"/>
        <v>Cuaderno de Estudio</v>
      </c>
      <c r="D22" s="63" t="s">
        <v>192</v>
      </c>
      <c r="E22" s="63" t="s">
        <v>153</v>
      </c>
      <c r="F22" s="13" t="str">
        <f t="shared" si="4"/>
        <v>MA_10_02_CO_IMG13_small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MA_10_02_CO_IMG13_zoom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c r="O22" s="2" t="str">
        <f>'Definición técnica de imagenes'!A34</f>
        <v>F12</v>
      </c>
    </row>
    <row r="23" spans="1:15" s="11" customFormat="1" ht="233.25" customHeight="1" x14ac:dyDescent="0.25">
      <c r="A23" s="12" t="str">
        <f t="shared" si="6"/>
        <v/>
      </c>
      <c r="B23" s="62"/>
      <c r="C23" s="20" t="str">
        <f t="shared" si="0"/>
        <v/>
      </c>
      <c r="D23" s="63" t="s">
        <v>192</v>
      </c>
      <c r="E23" s="63" t="s">
        <v>153</v>
      </c>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c r="O23" s="2" t="str">
        <f>'Definición técnica de imagenes'!A35</f>
        <v>F13</v>
      </c>
    </row>
    <row r="24" spans="1:15" s="11" customFormat="1" ht="198.75" customHeight="1" x14ac:dyDescent="0.25">
      <c r="A24" s="12" t="str">
        <f t="shared" si="6"/>
        <v/>
      </c>
      <c r="B24" s="62"/>
      <c r="C24" s="20" t="str">
        <f t="shared" si="0"/>
        <v/>
      </c>
      <c r="D24" s="63" t="s">
        <v>192</v>
      </c>
      <c r="E24" s="63" t="s">
        <v>153</v>
      </c>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c r="O24" s="2" t="str">
        <f>'Definición técnica de imagenes'!A37</f>
        <v>F13B</v>
      </c>
    </row>
    <row r="25" spans="1:15" s="11" customFormat="1" ht="231.75" customHeight="1" x14ac:dyDescent="0.25">
      <c r="A25" s="12" t="e">
        <f t="shared" si="6"/>
        <v>#VALUE!</v>
      </c>
      <c r="B25" s="62" t="s">
        <v>199</v>
      </c>
      <c r="C25" s="20" t="str">
        <f t="shared" si="0"/>
        <v>Cuaderno de Estudio</v>
      </c>
      <c r="D25" s="63" t="s">
        <v>192</v>
      </c>
      <c r="E25" s="63" t="s">
        <v>153</v>
      </c>
      <c r="F25" s="13" t="e">
        <f t="shared" si="4"/>
        <v>#VALUE!</v>
      </c>
      <c r="G25" s="13" t="e">
        <f ca="1">IF($F25&lt;&gt;"",IF($G$4="Recurso",VLOOKUP($E25,OFFSET('Definición técnica de imagenes'!$A$1,MATCH($G$5,'Definición técnica de imagenes'!$A$1:$A$104,0)-1,1,COUNTIF('Definición técnica de imagenes'!$A$3:$A$102,$G$5),5),5,FALSE),'Definición técnica de imagenes'!$F$16),"")</f>
        <v>#VALUE!</v>
      </c>
      <c r="H25" s="13" t="e">
        <f t="shared" ca="1" si="5"/>
        <v>#VALUE!</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row>
    <row r="26" spans="1:15" s="11" customFormat="1" ht="197.25" customHeight="1" x14ac:dyDescent="0.25">
      <c r="A26" s="12" t="e">
        <f t="shared" si="6"/>
        <v>#VALUE!</v>
      </c>
      <c r="B26" s="62" t="s">
        <v>200</v>
      </c>
      <c r="C26" s="20" t="str">
        <f t="shared" si="0"/>
        <v>Cuaderno de Estudio</v>
      </c>
      <c r="D26" s="63" t="s">
        <v>192</v>
      </c>
      <c r="E26" s="63" t="s">
        <v>153</v>
      </c>
      <c r="F26" s="13" t="e">
        <f t="shared" si="4"/>
        <v>#VALUE!</v>
      </c>
      <c r="G26" s="13" t="e">
        <f ca="1">IF($F26&lt;&gt;"",IF($G$4="Recurso",VLOOKUP($E26,OFFSET('Definición técnica de imagenes'!$A$1,MATCH($G$5,'Definición técnica de imagenes'!$A$1:$A$104,0)-1,1,COUNTIF('Definición técnica de imagenes'!$A$3:$A$102,$G$5),5),5,FALSE),'Definición técnica de imagenes'!$F$16),"")</f>
        <v>#VALUE!</v>
      </c>
      <c r="H26" s="13" t="e">
        <f t="shared" ca="1" si="5"/>
        <v>#VALUE!</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row>
    <row r="27" spans="1:15" s="11" customFormat="1" ht="194.25" customHeight="1" x14ac:dyDescent="0.25">
      <c r="A27" s="12" t="e">
        <f t="shared" si="6"/>
        <v>#VALUE!</v>
      </c>
      <c r="B27" s="62" t="s">
        <v>202</v>
      </c>
      <c r="C27" s="20" t="str">
        <f t="shared" si="0"/>
        <v>Cuaderno de Estudio</v>
      </c>
      <c r="D27" s="63" t="s">
        <v>192</v>
      </c>
      <c r="E27" s="63" t="s">
        <v>153</v>
      </c>
      <c r="F27" s="13" t="e">
        <f t="shared" si="4"/>
        <v>#VALUE!</v>
      </c>
      <c r="G27" s="13" t="e">
        <f ca="1">IF($F27&lt;&gt;"",IF($G$4="Recurso",VLOOKUP($E27,OFFSET('Definición técnica de imagenes'!$A$1,MATCH($G$5,'Definición técnica de imagenes'!$A$1:$A$104,0)-1,1,COUNTIF('Definición técnica de imagenes'!$A$3:$A$102,$G$5),5),5,FALSE),'Definición técnica de imagenes'!$F$16),"")</f>
        <v>#VALUE!</v>
      </c>
      <c r="H27" s="13" t="e">
        <f t="shared" ca="1" si="5"/>
        <v>#VALUE!</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c r="K27" s="64"/>
      <c r="O27" s="2"/>
    </row>
    <row r="28" spans="1:15" s="11" customFormat="1" ht="201.75" customHeight="1" x14ac:dyDescent="0.25">
      <c r="A28" s="12" t="e">
        <f t="shared" si="6"/>
        <v>#VALUE!</v>
      </c>
      <c r="B28" s="62" t="s">
        <v>201</v>
      </c>
      <c r="C28" s="20" t="str">
        <f t="shared" si="0"/>
        <v>Cuaderno de Estudio</v>
      </c>
      <c r="D28" s="63" t="s">
        <v>192</v>
      </c>
      <c r="E28" s="63" t="s">
        <v>153</v>
      </c>
      <c r="F28" s="13" t="e">
        <f t="shared" si="4"/>
        <v>#VALUE!</v>
      </c>
      <c r="G28" s="13" t="e">
        <f ca="1">IF($F28&lt;&gt;"",IF($G$4="Recurso",VLOOKUP($E28,OFFSET('Definición técnica de imagenes'!$A$1,MATCH($G$5,'Definición técnica de imagenes'!$A$1:$A$104,0)-1,1,COUNTIF('Definición técnica de imagenes'!$A$3:$A$102,$G$5),5),5,FALSE),'Definición técnica de imagenes'!$F$16),"")</f>
        <v>#VALUE!</v>
      </c>
      <c r="H28" s="13" t="e">
        <f t="shared" ca="1" si="5"/>
        <v>#VALUE!</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s="64"/>
    </row>
    <row r="29" spans="1:15" s="11" customFormat="1" ht="309.75" customHeight="1" x14ac:dyDescent="0.25">
      <c r="A29" s="12" t="e">
        <f t="shared" si="6"/>
        <v>#VALUE!</v>
      </c>
      <c r="B29" s="62" t="s">
        <v>202</v>
      </c>
      <c r="C29" s="20" t="str">
        <f t="shared" si="0"/>
        <v>Cuaderno de Estudio</v>
      </c>
      <c r="D29" s="63" t="s">
        <v>192</v>
      </c>
      <c r="E29" s="63" t="s">
        <v>153</v>
      </c>
      <c r="F29" s="13" t="e">
        <f t="shared" si="4"/>
        <v>#VALUE!</v>
      </c>
      <c r="G29" s="13" t="e">
        <f ca="1">IF($F29&lt;&gt;"",IF($G$4="Recurso",VLOOKUP($E29,OFFSET('Definición técnica de imagenes'!$A$1,MATCH($G$5,'Definición técnica de imagenes'!$A$1:$A$104,0)-1,1,COUNTIF('Definición técnica de imagenes'!$A$3:$A$102,$G$5),5),5,FALSE),'Definición técnica de imagenes'!$F$16),"")</f>
        <v>#VALUE!</v>
      </c>
      <c r="H29" s="13" t="e">
        <f t="shared" ca="1" si="5"/>
        <v>#VALUE!</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c r="K29"/>
    </row>
    <row r="30" spans="1:15" s="11" customFormat="1" ht="201.75" customHeight="1" x14ac:dyDescent="0.25">
      <c r="A30" s="12" t="e">
        <f t="shared" si="6"/>
        <v>#VALUE!</v>
      </c>
      <c r="B30" s="62" t="s">
        <v>204</v>
      </c>
      <c r="C30" s="20" t="str">
        <f t="shared" si="0"/>
        <v>Cuaderno de Estudio</v>
      </c>
      <c r="D30" s="63" t="s">
        <v>192</v>
      </c>
      <c r="E30" s="63" t="s">
        <v>153</v>
      </c>
      <c r="F30" s="13" t="e">
        <f t="shared" si="4"/>
        <v>#VALUE!</v>
      </c>
      <c r="G30" s="13" t="e">
        <f ca="1">IF($F30&lt;&gt;"",IF($G$4="Recurso",VLOOKUP($E30,OFFSET('Definición técnica de imagenes'!$A$1,MATCH($G$5,'Definición técnica de imagenes'!$A$1:$A$104,0)-1,1,COUNTIF('Definición técnica de imagenes'!$A$3:$A$102,$G$5),5),5,FALSE),'Definición técnica de imagenes'!$F$16),"")</f>
        <v>#VALUE!</v>
      </c>
      <c r="H30" s="13" t="e">
        <f t="shared" ca="1" si="5"/>
        <v>#VALUE!</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c r="K30"/>
    </row>
    <row r="31" spans="1:15" s="11" customFormat="1" ht="206.25" customHeight="1" x14ac:dyDescent="0.25">
      <c r="A31" s="12" t="e">
        <f t="shared" si="6"/>
        <v>#VALUE!</v>
      </c>
      <c r="B31" s="62" t="s">
        <v>199</v>
      </c>
      <c r="C31" s="20" t="str">
        <f t="shared" si="0"/>
        <v>Cuaderno de Estudio</v>
      </c>
      <c r="D31" s="63" t="s">
        <v>192</v>
      </c>
      <c r="E31" s="63" t="s">
        <v>153</v>
      </c>
      <c r="F31" s="13" t="e">
        <f t="shared" si="4"/>
        <v>#VALUE!</v>
      </c>
      <c r="G31" s="13" t="e">
        <f ca="1">IF($F31&lt;&gt;"",IF($G$4="Recurso",VLOOKUP($E31,OFFSET('Definición técnica de imagenes'!$A$1,MATCH($G$5,'Definición técnica de imagenes'!$A$1:$A$104,0)-1,1,COUNTIF('Definición técnica de imagenes'!$A$3:$A$102,$G$5),5),5,FALSE),'Definición técnica de imagenes'!$F$16),"")</f>
        <v>#VALUE!</v>
      </c>
      <c r="H31" s="13" t="e">
        <f t="shared" ca="1" si="5"/>
        <v>#VALUE!</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c r="K31" s="64"/>
    </row>
    <row r="32" spans="1:15" s="11" customFormat="1" ht="149.25" customHeight="1" x14ac:dyDescent="0.25">
      <c r="A32" s="12" t="e">
        <f t="shared" si="6"/>
        <v>#VALUE!</v>
      </c>
      <c r="B32" s="62" t="s">
        <v>199</v>
      </c>
      <c r="C32" s="20" t="str">
        <f t="shared" si="0"/>
        <v>Cuaderno de Estudio</v>
      </c>
      <c r="D32" s="63" t="s">
        <v>192</v>
      </c>
      <c r="E32" s="63" t="s">
        <v>153</v>
      </c>
      <c r="F32" s="13" t="e">
        <f t="shared" si="4"/>
        <v>#VALUE!</v>
      </c>
      <c r="G32" s="13" t="e">
        <f ca="1">IF($F32&lt;&gt;"",IF($G$4="Recurso",VLOOKUP($E32,OFFSET('Definición técnica de imagenes'!$A$1,MATCH($G$5,'Definición técnica de imagenes'!$A$1:$A$104,0)-1,1,COUNTIF('Definición técnica de imagenes'!$A$3:$A$102,$G$5),5),5,FALSE),'Definición técnica de imagenes'!$F$16),"")</f>
        <v>#VALUE!</v>
      </c>
      <c r="H32" s="13" t="e">
        <f t="shared" ca="1" si="5"/>
        <v>#VALUE!</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c r="K32" s="64"/>
    </row>
    <row r="33" spans="1:15" s="11" customFormat="1" ht="177.75" customHeight="1" x14ac:dyDescent="0.25">
      <c r="A33" s="12" t="e">
        <f t="shared" si="6"/>
        <v>#VALUE!</v>
      </c>
      <c r="B33" s="62" t="s">
        <v>199</v>
      </c>
      <c r="C33" s="20" t="str">
        <f t="shared" si="0"/>
        <v>Cuaderno de Estudio</v>
      </c>
      <c r="D33" s="63" t="s">
        <v>192</v>
      </c>
      <c r="E33" s="63" t="s">
        <v>153</v>
      </c>
      <c r="F33" s="13" t="e">
        <f t="shared" si="4"/>
        <v>#VALUE!</v>
      </c>
      <c r="G33" s="13" t="e">
        <f ca="1">IF($F33&lt;&gt;"",IF($G$4="Recurso",VLOOKUP($E33,OFFSET('Definición técnica de imagenes'!$A$1,MATCH($G$5,'Definición técnica de imagenes'!$A$1:$A$104,0)-1,1,COUNTIF('Definición técnica de imagenes'!$A$3:$A$102,$G$5),5),5,FALSE),'Definición técnica de imagenes'!$F$16),"")</f>
        <v>#VALUE!</v>
      </c>
      <c r="H33" s="13" t="e">
        <f t="shared" ca="1" si="5"/>
        <v>#VALUE!</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c r="K33" s="64"/>
    </row>
    <row r="34" spans="1:15" s="11" customFormat="1" ht="237.75" customHeight="1" x14ac:dyDescent="0.25">
      <c r="A34" s="12" t="e">
        <f t="shared" si="6"/>
        <v>#VALUE!</v>
      </c>
      <c r="B34" s="62" t="s">
        <v>199</v>
      </c>
      <c r="C34" s="20" t="str">
        <f t="shared" si="0"/>
        <v>Cuaderno de Estudio</v>
      </c>
      <c r="D34" s="63" t="s">
        <v>192</v>
      </c>
      <c r="E34" s="63" t="s">
        <v>153</v>
      </c>
      <c r="F34" s="13" t="e">
        <f t="shared" si="4"/>
        <v>#VALUE!</v>
      </c>
      <c r="G34" s="13" t="e">
        <f ca="1">IF($F34&lt;&gt;"",IF($G$4="Recurso",VLOOKUP($E34,OFFSET('Definición técnica de imagenes'!$A$1,MATCH($G$5,'Definición técnica de imagenes'!$A$1:$A$104,0)-1,1,COUNTIF('Definición técnica de imagenes'!$A$3:$A$102,$G$5),5),5,FALSE),'Definición técnica de imagenes'!$F$16),"")</f>
        <v>#VALUE!</v>
      </c>
      <c r="H34" s="13" t="e">
        <f t="shared" ca="1" si="5"/>
        <v>#VALUE!</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c r="K34" s="64"/>
      <c r="O34" s="2"/>
    </row>
    <row r="35" spans="1:15" s="11" customFormat="1" ht="238.5" customHeight="1" x14ac:dyDescent="0.25">
      <c r="A35" s="12" t="e">
        <f t="shared" si="6"/>
        <v>#VALUE!</v>
      </c>
      <c r="B35" s="62" t="s">
        <v>199</v>
      </c>
      <c r="C35" s="20" t="str">
        <f t="shared" si="0"/>
        <v>Cuaderno de Estudio</v>
      </c>
      <c r="D35" s="63" t="s">
        <v>192</v>
      </c>
      <c r="E35" s="63" t="s">
        <v>153</v>
      </c>
      <c r="F35" s="13" t="e">
        <f t="shared" si="4"/>
        <v>#VALUE!</v>
      </c>
      <c r="G35" s="13" t="e">
        <f ca="1">IF($F35&lt;&gt;"",IF($G$4="Recurso",VLOOKUP($E35,OFFSET('Definición técnica de imagenes'!$A$1,MATCH($G$5,'Definición técnica de imagenes'!$A$1:$A$104,0)-1,1,COUNTIF('Definición técnica de imagenes'!$A$3:$A$102,$G$5),5),5,FALSE),'Definición técnica de imagenes'!$F$16),"")</f>
        <v>#VALUE!</v>
      </c>
      <c r="H35" s="13" t="e">
        <f t="shared" ca="1" si="5"/>
        <v>#VALUE!</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c r="K35"/>
      <c r="O35" s="2"/>
    </row>
    <row r="36" spans="1:15" s="11" customFormat="1" ht="258.75" customHeight="1" x14ac:dyDescent="0.25">
      <c r="A36" s="12" t="e">
        <f t="shared" si="6"/>
        <v>#VALUE!</v>
      </c>
      <c r="B36" s="62" t="s">
        <v>191</v>
      </c>
      <c r="C36" s="20" t="str">
        <f t="shared" si="0"/>
        <v>Cuaderno de Estudio</v>
      </c>
      <c r="D36" s="63" t="s">
        <v>192</v>
      </c>
      <c r="E36" s="63" t="s">
        <v>153</v>
      </c>
      <c r="F36" s="13" t="e">
        <f t="shared" si="4"/>
        <v>#VALUE!</v>
      </c>
      <c r="G36" s="13" t="e">
        <f ca="1">IF($F36&lt;&gt;"",IF($G$4="Recurso",VLOOKUP($E36,OFFSET('Definición técnica de imagenes'!$A$1,MATCH($G$5,'Definición técnica de imagenes'!$A$1:$A$104,0)-1,1,COUNTIF('Definición técnica de imagenes'!$A$3:$A$102,$G$5),5),5,FALSE),'Definición técnica de imagenes'!$F$16),"")</f>
        <v>#VALUE!</v>
      </c>
      <c r="H36" s="13" t="e">
        <f t="shared" ca="1" si="5"/>
        <v>#VALUE!</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63"/>
      <c r="K36"/>
      <c r="O36" s="2"/>
    </row>
    <row r="37" spans="1:15" s="11" customFormat="1" ht="305.25" customHeight="1" x14ac:dyDescent="0.25">
      <c r="A37" s="12" t="e">
        <f t="shared" si="6"/>
        <v>#VALUE!</v>
      </c>
      <c r="B37" s="62" t="s">
        <v>191</v>
      </c>
      <c r="C37" s="20" t="str">
        <f t="shared" si="0"/>
        <v>Cuaderno de Estudio</v>
      </c>
      <c r="D37" s="63" t="s">
        <v>192</v>
      </c>
      <c r="E37" s="63" t="s">
        <v>153</v>
      </c>
      <c r="F37" s="13" t="e">
        <f t="shared" si="4"/>
        <v>#VALUE!</v>
      </c>
      <c r="G37" s="13" t="e">
        <f ca="1">IF($F37&lt;&gt;"",IF($G$4="Recurso",VLOOKUP($E37,OFFSET('Definición técnica de imagenes'!$A$1,MATCH($G$5,'Definición técnica de imagenes'!$A$1:$A$104,0)-1,1,COUNTIF('Definición técnica de imagenes'!$A$3:$A$102,$G$5),5),5,FALSE),'Definición técnica de imagenes'!$F$16),"")</f>
        <v>#VALUE!</v>
      </c>
      <c r="H37" s="13" t="e">
        <f t="shared" ca="1" si="5"/>
        <v>#VALUE!</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70"/>
      <c r="K37"/>
    </row>
    <row r="38" spans="1:15" s="11" customFormat="1" ht="273" customHeight="1" x14ac:dyDescent="0.25">
      <c r="A38" s="12" t="e">
        <f t="shared" si="6"/>
        <v>#VALUE!</v>
      </c>
      <c r="B38" s="62" t="s">
        <v>191</v>
      </c>
      <c r="C38" s="20" t="str">
        <f t="shared" si="0"/>
        <v>Cuaderno de Estudio</v>
      </c>
      <c r="D38" s="63" t="s">
        <v>192</v>
      </c>
      <c r="E38" s="63" t="s">
        <v>153</v>
      </c>
      <c r="F38" s="13" t="e">
        <f t="shared" si="4"/>
        <v>#VALUE!</v>
      </c>
      <c r="G38" s="13" t="e">
        <f ca="1">IF($F38&lt;&gt;"",IF($G$4="Recurso",VLOOKUP($E38,OFFSET('Definición técnica de imagenes'!$A$1,MATCH($G$5,'Definición técnica de imagenes'!$A$1:$A$104,0)-1,1,COUNTIF('Definición técnica de imagenes'!$A$3:$A$102,$G$5),5),5,FALSE),'Definición técnica de imagenes'!$F$16),"")</f>
        <v>#VALUE!</v>
      </c>
      <c r="H38" s="13" t="e">
        <f t="shared" ca="1" si="5"/>
        <v>#VALUE!</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71"/>
      <c r="K38"/>
    </row>
    <row r="39" spans="1:15" s="11" customFormat="1" ht="288.75" customHeight="1" x14ac:dyDescent="0.25">
      <c r="A39" s="12" t="e">
        <f t="shared" si="6"/>
        <v>#VALUE!</v>
      </c>
      <c r="B39" s="62" t="s">
        <v>191</v>
      </c>
      <c r="C39" s="20" t="str">
        <f t="shared" si="0"/>
        <v>Cuaderno de Estudio</v>
      </c>
      <c r="D39" s="63" t="s">
        <v>192</v>
      </c>
      <c r="E39" s="63" t="s">
        <v>153</v>
      </c>
      <c r="F39" s="13" t="e">
        <f t="shared" si="4"/>
        <v>#VALUE!</v>
      </c>
      <c r="G39" s="13" t="e">
        <f ca="1">IF($F39&lt;&gt;"",IF($G$4="Recurso",VLOOKUP($E39,OFFSET('Definición técnica de imagenes'!$A$1,MATCH($G$5,'Definición técnica de imagenes'!$A$1:$A$104,0)-1,1,COUNTIF('Definición técnica de imagenes'!$A$3:$A$102,$G$5),5),5,FALSE),'Definición técnica de imagenes'!$F$16),"")</f>
        <v>#VALUE!</v>
      </c>
      <c r="H39" s="13" t="e">
        <f t="shared" ca="1" si="5"/>
        <v>#VALUE!</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3" t="s">
        <v>205</v>
      </c>
      <c r="K39" s="65"/>
    </row>
    <row r="40" spans="1:15" s="11" customFormat="1" ht="228" customHeight="1" x14ac:dyDescent="0.25">
      <c r="A40" s="12" t="e">
        <f t="shared" si="6"/>
        <v>#VALUE!</v>
      </c>
      <c r="B40" s="62" t="s">
        <v>191</v>
      </c>
      <c r="C40" s="20" t="str">
        <f t="shared" si="0"/>
        <v>Cuaderno de Estudio</v>
      </c>
      <c r="D40" s="63" t="s">
        <v>192</v>
      </c>
      <c r="E40" s="63" t="s">
        <v>153</v>
      </c>
      <c r="F40" s="13" t="e">
        <f t="shared" si="4"/>
        <v>#VALUE!</v>
      </c>
      <c r="G40" s="13" t="e">
        <f ca="1">IF($F40&lt;&gt;"",IF($G$4="Recurso",VLOOKUP($E40,OFFSET('Definición técnica de imagenes'!$A$1,MATCH($G$5,'Definición técnica de imagenes'!$A$1:$A$104,0)-1,1,COUNTIF('Definición técnica de imagenes'!$A$3:$A$102,$G$5),5),5,FALSE),'Definición técnica de imagenes'!$F$16),"")</f>
        <v>#VALUE!</v>
      </c>
      <c r="H40" s="13" t="e">
        <f t="shared" ca="1" si="5"/>
        <v>#VALUE!</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3" t="s">
        <v>206</v>
      </c>
      <c r="K40"/>
    </row>
    <row r="41" spans="1:15" s="11" customFormat="1" ht="238.5" customHeight="1" x14ac:dyDescent="0.25">
      <c r="A41" s="12" t="e">
        <f t="shared" si="6"/>
        <v>#VALUE!</v>
      </c>
      <c r="B41" s="62" t="s">
        <v>207</v>
      </c>
      <c r="C41" s="20" t="str">
        <f t="shared" si="0"/>
        <v>Cuaderno de Estudio</v>
      </c>
      <c r="D41" s="63" t="s">
        <v>192</v>
      </c>
      <c r="E41"/>
      <c r="F41" s="13" t="e">
        <f t="shared" si="4"/>
        <v>#VALUE!</v>
      </c>
      <c r="G41" s="13" t="e">
        <f ca="1">IF($F41&lt;&gt;"",IF($G$4="Recurso",VLOOKUP($E41,OFFSET('Definición técnica de imagenes'!$A$1,MATCH($G$5,'Definición técnica de imagenes'!$A$1:$A$104,0)-1,1,COUNTIF('Definición técnica de imagenes'!$A$3:$A$102,$G$5),5),5,FALSE),'Definición técnica de imagenes'!$F$16),"")</f>
        <v>#VALUE!</v>
      </c>
      <c r="H41" s="13" t="e">
        <f t="shared" ca="1" si="5"/>
        <v>#VALUE!</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63"/>
      <c r="K41" s="65"/>
    </row>
    <row r="42" spans="1:15" s="11" customFormat="1" ht="24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75" x14ac:dyDescent="0.25">
      <c r="A108" s="12" t="str">
        <f t="shared" si="12"/>
        <v/>
      </c>
      <c r="B108"/>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40 E42: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3" r:id="rId4">
          <objectPr defaultSize="0" autoPict="0" r:id="rId5">
            <anchor moveWithCells="1" sizeWithCells="1">
              <from>
                <xdr:col>10</xdr:col>
                <xdr:colOff>76200</xdr:colOff>
                <xdr:row>10</xdr:row>
                <xdr:rowOff>76200</xdr:rowOff>
              </from>
              <to>
                <xdr:col>18</xdr:col>
                <xdr:colOff>47625</xdr:colOff>
                <xdr:row>11</xdr:row>
                <xdr:rowOff>57150</xdr:rowOff>
              </to>
            </anchor>
          </objectPr>
        </oleObject>
      </mc:Choice>
      <mc:Fallback>
        <oleObject progId="PBrush" shapeId="2053" r:id="rId4"/>
      </mc:Fallback>
    </mc:AlternateContent>
    <mc:AlternateContent xmlns:mc="http://schemas.openxmlformats.org/markup-compatibility/2006">
      <mc:Choice Requires="x14">
        <oleObject progId="PBrush" shapeId="2068" r:id="rId6">
          <objectPr defaultSize="0" autoPict="0" r:id="rId7">
            <anchor moveWithCells="1" sizeWithCells="1">
              <from>
                <xdr:col>10</xdr:col>
                <xdr:colOff>323850</xdr:colOff>
                <xdr:row>11</xdr:row>
                <xdr:rowOff>219075</xdr:rowOff>
              </from>
              <to>
                <xdr:col>15</xdr:col>
                <xdr:colOff>409575</xdr:colOff>
                <xdr:row>11</xdr:row>
                <xdr:rowOff>2552700</xdr:rowOff>
              </to>
            </anchor>
          </objectPr>
        </oleObject>
      </mc:Choice>
      <mc:Fallback>
        <oleObject progId="PBrush" shapeId="2068" r:id="rId6"/>
      </mc:Fallback>
    </mc:AlternateContent>
    <mc:AlternateContent xmlns:mc="http://schemas.openxmlformats.org/markup-compatibility/2006">
      <mc:Choice Requires="x14">
        <oleObject progId="PBrush" shapeId="2073" r:id="rId8">
          <objectPr defaultSize="0" autoPict="0" r:id="rId9">
            <anchor moveWithCells="1" sizeWithCells="1">
              <from>
                <xdr:col>10</xdr:col>
                <xdr:colOff>238125</xdr:colOff>
                <xdr:row>20</xdr:row>
                <xdr:rowOff>514350</xdr:rowOff>
              </from>
              <to>
                <xdr:col>18</xdr:col>
                <xdr:colOff>57150</xdr:colOff>
                <xdr:row>20</xdr:row>
                <xdr:rowOff>2847975</xdr:rowOff>
              </to>
            </anchor>
          </objectPr>
        </oleObject>
      </mc:Choice>
      <mc:Fallback>
        <oleObject progId="PBrush" shapeId="2073" r:id="rId8"/>
      </mc:Fallback>
    </mc:AlternateContent>
    <mc:AlternateContent xmlns:mc="http://schemas.openxmlformats.org/markup-compatibility/2006">
      <mc:Choice Requires="x14">
        <oleObject progId="PBrush" shapeId="2074" r:id="rId10">
          <objectPr defaultSize="0" autoPict="0" r:id="rId11">
            <anchor moveWithCells="1" sizeWithCells="1">
              <from>
                <xdr:col>10</xdr:col>
                <xdr:colOff>114300</xdr:colOff>
                <xdr:row>21</xdr:row>
                <xdr:rowOff>152400</xdr:rowOff>
              </from>
              <to>
                <xdr:col>16</xdr:col>
                <xdr:colOff>247650</xdr:colOff>
                <xdr:row>21</xdr:row>
                <xdr:rowOff>2438400</xdr:rowOff>
              </to>
            </anchor>
          </objectPr>
        </oleObject>
      </mc:Choice>
      <mc:Fallback>
        <oleObject progId="PBrush" shapeId="2074" r:id="rId10"/>
      </mc:Fallback>
    </mc:AlternateContent>
    <mc:AlternateContent xmlns:mc="http://schemas.openxmlformats.org/markup-compatibility/2006">
      <mc:Choice Requires="x14">
        <oleObject progId="PBrush" shapeId="2077" r:id="rId12">
          <objectPr defaultSize="0" autoPict="0" r:id="rId13">
            <anchor moveWithCells="1" sizeWithCells="1">
              <from>
                <xdr:col>10</xdr:col>
                <xdr:colOff>266700</xdr:colOff>
                <xdr:row>24</xdr:row>
                <xdr:rowOff>238125</xdr:rowOff>
              </from>
              <to>
                <xdr:col>15</xdr:col>
                <xdr:colOff>438150</xdr:colOff>
                <xdr:row>24</xdr:row>
                <xdr:rowOff>2676525</xdr:rowOff>
              </to>
            </anchor>
          </objectPr>
        </oleObject>
      </mc:Choice>
      <mc:Fallback>
        <oleObject progId="PBrush" shapeId="2077" r:id="rId12"/>
      </mc:Fallback>
    </mc:AlternateContent>
    <mc:AlternateContent xmlns:mc="http://schemas.openxmlformats.org/markup-compatibility/2006">
      <mc:Choice Requires="x14">
        <oleObject progId="PBrush" shapeId="2089" r:id="rId14">
          <objectPr defaultSize="0" autoPict="0" r:id="rId15">
            <anchor moveWithCells="1" sizeWithCells="1">
              <from>
                <xdr:col>10</xdr:col>
                <xdr:colOff>219075</xdr:colOff>
                <xdr:row>27</xdr:row>
                <xdr:rowOff>428625</xdr:rowOff>
              </from>
              <to>
                <xdr:col>16</xdr:col>
                <xdr:colOff>333375</xdr:colOff>
                <xdr:row>27</xdr:row>
                <xdr:rowOff>2343150</xdr:rowOff>
              </to>
            </anchor>
          </objectPr>
        </oleObject>
      </mc:Choice>
      <mc:Fallback>
        <oleObject progId="PBrush" shapeId="2089" r:id="rId14"/>
      </mc:Fallback>
    </mc:AlternateContent>
    <mc:AlternateContent xmlns:mc="http://schemas.openxmlformats.org/markup-compatibility/2006">
      <mc:Choice Requires="x14">
        <oleObject progId="PBrush" shapeId="2091" r:id="rId16">
          <objectPr defaultSize="0" r:id="rId17">
            <anchor moveWithCells="1" sizeWithCells="1">
              <from>
                <xdr:col>10</xdr:col>
                <xdr:colOff>466725</xdr:colOff>
                <xdr:row>28</xdr:row>
                <xdr:rowOff>247650</xdr:rowOff>
              </from>
              <to>
                <xdr:col>18</xdr:col>
                <xdr:colOff>276225</xdr:colOff>
                <xdr:row>28</xdr:row>
                <xdr:rowOff>3657600</xdr:rowOff>
              </to>
            </anchor>
          </objectPr>
        </oleObject>
      </mc:Choice>
      <mc:Fallback>
        <oleObject progId="PBrush" shapeId="2091" r:id="rId16"/>
      </mc:Fallback>
    </mc:AlternateContent>
    <mc:AlternateContent xmlns:mc="http://schemas.openxmlformats.org/markup-compatibility/2006">
      <mc:Choice Requires="x14">
        <oleObject progId="PBrush" shapeId="2092" r:id="rId18">
          <objectPr defaultSize="0" autoPict="0" r:id="rId19">
            <anchor moveWithCells="1" sizeWithCells="1">
              <from>
                <xdr:col>10</xdr:col>
                <xdr:colOff>133350</xdr:colOff>
                <xdr:row>29</xdr:row>
                <xdr:rowOff>57150</xdr:rowOff>
              </from>
              <to>
                <xdr:col>15</xdr:col>
                <xdr:colOff>304800</xdr:colOff>
                <xdr:row>29</xdr:row>
                <xdr:rowOff>2495550</xdr:rowOff>
              </to>
            </anchor>
          </objectPr>
        </oleObject>
      </mc:Choice>
      <mc:Fallback>
        <oleObject progId="PBrush" shapeId="2092" r:id="rId18"/>
      </mc:Fallback>
    </mc:AlternateContent>
    <mc:AlternateContent xmlns:mc="http://schemas.openxmlformats.org/markup-compatibility/2006">
      <mc:Choice Requires="x14">
        <oleObject progId="PBrush" shapeId="2097" r:id="rId20">
          <objectPr defaultSize="0" r:id="rId21">
            <anchor moveWithCells="1" sizeWithCells="1">
              <from>
                <xdr:col>10</xdr:col>
                <xdr:colOff>228600</xdr:colOff>
                <xdr:row>34</xdr:row>
                <xdr:rowOff>342900</xdr:rowOff>
              </from>
              <to>
                <xdr:col>18</xdr:col>
                <xdr:colOff>66675</xdr:colOff>
                <xdr:row>34</xdr:row>
                <xdr:rowOff>2247900</xdr:rowOff>
              </to>
            </anchor>
          </objectPr>
        </oleObject>
      </mc:Choice>
      <mc:Fallback>
        <oleObject progId="PBrush" shapeId="2097" r:id="rId20"/>
      </mc:Fallback>
    </mc:AlternateContent>
    <mc:AlternateContent xmlns:mc="http://schemas.openxmlformats.org/markup-compatibility/2006">
      <mc:Choice Requires="x14">
        <oleObject progId="PBrush" shapeId="2101" r:id="rId22">
          <objectPr defaultSize="0" r:id="rId23">
            <anchor moveWithCells="1" sizeWithCells="1">
              <from>
                <xdr:col>10</xdr:col>
                <xdr:colOff>219075</xdr:colOff>
                <xdr:row>35</xdr:row>
                <xdr:rowOff>85725</xdr:rowOff>
              </from>
              <to>
                <xdr:col>17</xdr:col>
                <xdr:colOff>142875</xdr:colOff>
                <xdr:row>35</xdr:row>
                <xdr:rowOff>3190875</xdr:rowOff>
              </to>
            </anchor>
          </objectPr>
        </oleObject>
      </mc:Choice>
      <mc:Fallback>
        <oleObject progId="PBrush" shapeId="2101" r:id="rId22"/>
      </mc:Fallback>
    </mc:AlternateContent>
    <mc:AlternateContent xmlns:mc="http://schemas.openxmlformats.org/markup-compatibility/2006">
      <mc:Choice Requires="x14">
        <oleObject progId="PBrush" shapeId="2102" r:id="rId24">
          <objectPr defaultSize="0" r:id="rId25">
            <anchor moveWithCells="1" sizeWithCells="1">
              <from>
                <xdr:col>10</xdr:col>
                <xdr:colOff>228600</xdr:colOff>
                <xdr:row>36</xdr:row>
                <xdr:rowOff>104775</xdr:rowOff>
              </from>
              <to>
                <xdr:col>17</xdr:col>
                <xdr:colOff>409575</xdr:colOff>
                <xdr:row>36</xdr:row>
                <xdr:rowOff>3400425</xdr:rowOff>
              </to>
            </anchor>
          </objectPr>
        </oleObject>
      </mc:Choice>
      <mc:Fallback>
        <oleObject progId="PBrush" shapeId="2102" r:id="rId24"/>
      </mc:Fallback>
    </mc:AlternateContent>
    <mc:AlternateContent xmlns:mc="http://schemas.openxmlformats.org/markup-compatibility/2006">
      <mc:Choice Requires="x14">
        <oleObject progId="PBrush" shapeId="2105" r:id="rId26">
          <objectPr defaultSize="0" autoPict="0" r:id="rId27">
            <anchor moveWithCells="1" sizeWithCells="1">
              <from>
                <xdr:col>10</xdr:col>
                <xdr:colOff>57150</xdr:colOff>
                <xdr:row>37</xdr:row>
                <xdr:rowOff>180975</xdr:rowOff>
              </from>
              <to>
                <xdr:col>17</xdr:col>
                <xdr:colOff>685800</xdr:colOff>
                <xdr:row>37</xdr:row>
                <xdr:rowOff>3362325</xdr:rowOff>
              </to>
            </anchor>
          </objectPr>
        </oleObject>
      </mc:Choice>
      <mc:Fallback>
        <oleObject progId="PBrush" shapeId="2105" r:id="rId26"/>
      </mc:Fallback>
    </mc:AlternateContent>
    <mc:AlternateContent xmlns:mc="http://schemas.openxmlformats.org/markup-compatibility/2006">
      <mc:Choice Requires="x14">
        <oleObject progId="PBrush" shapeId="2107" r:id="rId28">
          <objectPr defaultSize="0" r:id="rId29">
            <anchor moveWithCells="1" sizeWithCells="1">
              <from>
                <xdr:col>10</xdr:col>
                <xdr:colOff>247650</xdr:colOff>
                <xdr:row>39</xdr:row>
                <xdr:rowOff>66675</xdr:rowOff>
              </from>
              <to>
                <xdr:col>15</xdr:col>
                <xdr:colOff>666750</xdr:colOff>
                <xdr:row>39</xdr:row>
                <xdr:rowOff>2324100</xdr:rowOff>
              </to>
            </anchor>
          </objectPr>
        </oleObject>
      </mc:Choice>
      <mc:Fallback>
        <oleObject progId="PBrush" shapeId="2107" r:id="rId28"/>
      </mc:Fallback>
    </mc:AlternateContent>
    <mc:AlternateContent xmlns:mc="http://schemas.openxmlformats.org/markup-compatibility/2006">
      <mc:Choice Requires="x14">
        <oleObject progId="PBrush" shapeId="2109" r:id="rId30">
          <objectPr defaultSize="0" autoPict="0" r:id="rId31">
            <anchor moveWithCells="1" sizeWithCells="1">
              <from>
                <xdr:col>10</xdr:col>
                <xdr:colOff>57150</xdr:colOff>
                <xdr:row>9</xdr:row>
                <xdr:rowOff>9525</xdr:rowOff>
              </from>
              <to>
                <xdr:col>16</xdr:col>
                <xdr:colOff>704850</xdr:colOff>
                <xdr:row>9</xdr:row>
                <xdr:rowOff>2914650</xdr:rowOff>
              </to>
            </anchor>
          </objectPr>
        </oleObject>
      </mc:Choice>
      <mc:Fallback>
        <oleObject progId="PBrush" shapeId="2109" r:id="rId3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2016-05-13T14:55:54Z</dcterms:modified>
</cp:coreProperties>
</file>