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https://d.docs.live.net/3a93f9266bce4775/Documentos/Especificaciones de imagen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69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A28" i="1"/>
  <c r="A29" i="1"/>
  <c r="A30"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7" i="1"/>
  <c r="A18" i="1"/>
  <c r="A19" i="1"/>
  <c r="A20" i="1"/>
  <c r="A21" i="1"/>
  <c r="A22" i="1"/>
  <c r="A23" i="1"/>
  <c r="A24" i="1"/>
  <c r="A25" i="1"/>
  <c r="A26" i="1"/>
  <c r="A27"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<sst xmlns="http://schemas.openxmlformats.org/spreadsheetml/2006/main" count="392" uniqueCount="193">
  <si>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</si>
  <si>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</si>
  <si>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</si>
  <si>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</si>
  <si>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</si>
  <si>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</si>
  <si>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</si>
  <si>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</si>
  <si>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</si>
  <si>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</si>
  <si>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</si>
  <si>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</si>
  <si>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</si>
  <si>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</si>
  <si>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</si>
  <si>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</si>
  <si>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</si>
  <si>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</si>
  <si>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</si>
  <si>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</si>
  <si>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</si>
  <si>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</si>
  <si>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</si>
  <si>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</si>
  <si>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</si>
  <si>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</si>
  <si>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</si>
  <si>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</si>
  <si>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</si>
  <si>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</si>
  <si>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</si>
  <si>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</si>
  <si>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</si>
  <si>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</si>
  <si>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</si>
  <si>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</si>
  <si>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</si>
  <si>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</si>
  <si>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</si>
  <si>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</si>
  <si>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</si>
  <si>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</si>
  <si>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</si>
  <si>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</si>
  <si>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</si>
  <si>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</si>
  <si>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</si>
  <si>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</si>
  <si>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</si>
  <si>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</si>
  <si>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</si>
  <si>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</si>
  <si>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</si>
  <si>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</si>
  <si>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</si>
  <si>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</si>
  <si>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</si>
  <si>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</si>
  <si>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</si>
  <si>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</si>
  <si>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</si>
  <si>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</si>
  <si>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</si>
  <si>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</si>
  <si>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</si>
  <si>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</si>
  <si>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</si>
  <si>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</si>
  <si>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</si>
  <si>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</si>
  <si>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</si>
  <si>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</si>
  <si>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</si>
  <si>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</si>
  <si>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</si>
  <si>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</si>
  <si>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</si>
  <si>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</si>
  <si>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</si>
  <si>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</si>
  <si>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</si>
  <si>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</si>
  <si>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</si>
  <si>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</si>
  <si>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</si>
  <si>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</si>
  <si>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</si>
  <si>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</si>
  <si>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</si>
  <si>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</si>
  <si>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</si>
  <si>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</si>
  <si>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</si>
  <si>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</si>
  <si>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</si>
  <si>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</si>
  <si>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</si>
  <si>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</si>
  <si>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</si>
  <si>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</si>
  <si>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</si>
  <si>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</si>
  <si>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</si>
  <si>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</si>
  <si>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</si>
  <si>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</si>
  <si>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</si>
  <si>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</si>
  <si>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</si>
  <si>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</si>
  <si>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</si>
  <si>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</si>
  <si>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</si>
  <si>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</si>
  <si>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</si>
  <si>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</si>
  <si>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</si>
  <si>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</si>
  <si>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</si>
  <si>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</si>
  <si>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</si>
  <si>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</si>
  <si>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</si>
  <si>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</si>
  <si>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</si>
  <si>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</si>
  <si>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</si>
  <si>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</si>
  <si>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</si>
  <si>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</si>
  <si>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</si>
  <si>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</si>
  <si>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</si>
  <si>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</si>
  <si>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</si>
  <si>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</si>
  <si>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</si>
  <si>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</si>
  <si>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</si>
  <si>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</si>
  <si>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</si>
  <si>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</si>
  <si>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</si>
  <si>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</si>
  <si>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</si>
  <si>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</si>
  <si>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</si>
  <si>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</si>
  <si>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</si>
  <si>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</si>
  <si>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</si>
  <si>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</si>
  <si>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</si>
  <si>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</si>
  <si>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</si>
  <si>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</si>
  <si>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</si>
  <si>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</si>
  <si>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</si>
  <si>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</si>
  <si>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</si>
  <si>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</si>
  <si>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</si>
  <si>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</si>
  <si>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</si>
  <si>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</si>
  <si>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</si>
  <si>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</si>
  <si>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</si>
  <si>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</si>
  <si>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</si>
  <si>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</si>
  <si>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</si>
  <si>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</si>
  <si>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</si>
  <si>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</si>
  <si>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</si>
  <si>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</si>
  <si>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</si>
  <si>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</si>
  <si>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</si>
  <si>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</si>
  <si>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</si>
  <si>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</si>
  <si>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</si>
  <si>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</si>
  <si>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</si>
  <si>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Ángulos inscritos.</t>
  </si>
  <si>
    <t>Cristhian Bello</t>
  </si>
  <si>
    <t>MA_09_14_REC120</t>
  </si>
  <si>
    <t>Imagen hecha en Geogebra</t>
  </si>
  <si>
    <t>Ilustración</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</si>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</sst>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297729</xdr:colOff>
      <xdr:row>9</xdr:row>
      <xdr:rowOff>107694</xdr:rowOff>
    </xdr:from>
    <xdr:to>
      <xdr:col>10</xdr:col>
      <xdr:colOff>1831254</xdr:colOff>
      <xdr:row>9</xdr:row>
      <xdr:rowOff>1517394</xdr:rowOff>
    </xdr:to>
    <xdr:pic>
      <xdr:nvPicPr>
        <xdr:cNvPr id="3" name="Imagen 2"/>
        <xdr:cNvPicPr/>
      </xdr:nvPicPr>
      <xdr:blipFill rotWithShape="1">
        <a:blip xmlns:r="http://schemas.openxmlformats.org/officeDocument/2006/relationships" r:embed="rId1"/>
        <a:srcRect l="35471" t="15697" r="37203" b="39626"/>
        <a:stretch/>
      </xdr:blipFill>
      <xdr:spPr bwMode="auto">
        <a:xfrm>
          <a:off x="16680729" y="2232502"/>
          <a:ext cx="1533525" cy="14097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366345</xdr:colOff>
      <xdr:row>10</xdr:row>
      <xdr:rowOff>161194</xdr:rowOff>
    </xdr:from>
    <xdr:to>
      <xdr:col>10</xdr:col>
      <xdr:colOff>1831730</xdr:colOff>
      <xdr:row>10</xdr:row>
      <xdr:rowOff>1611925</xdr:rowOff>
    </xdr:to>
    <xdr:pic>
      <xdr:nvPicPr>
        <xdr:cNvPr id="4" name="Imagen 3"/>
        <xdr:cNvPicPr/>
      </xdr:nvPicPr>
      <xdr:blipFill rotWithShape="1">
        <a:blip xmlns:r="http://schemas.openxmlformats.org/officeDocument/2006/relationships" r:embed="rId2"/>
        <a:srcRect l="34963" t="25055" r="37712" b="27852"/>
        <a:stretch/>
      </xdr:blipFill>
      <xdr:spPr bwMode="auto">
        <a:xfrm>
          <a:off x="16749345" y="3927232"/>
          <a:ext cx="1465385" cy="1450731"/>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263770</xdr:colOff>
      <xdr:row>11</xdr:row>
      <xdr:rowOff>131885</xdr:rowOff>
    </xdr:from>
    <xdr:to>
      <xdr:col>10</xdr:col>
      <xdr:colOff>1921120</xdr:colOff>
      <xdr:row>11</xdr:row>
      <xdr:rowOff>2236910</xdr:rowOff>
    </xdr:to>
    <xdr:pic>
      <xdr:nvPicPr>
        <xdr:cNvPr id="5" name="Imagen 4"/>
        <xdr:cNvPicPr/>
      </xdr:nvPicPr>
      <xdr:blipFill rotWithShape="1">
        <a:blip xmlns:r="http://schemas.openxmlformats.org/officeDocument/2006/relationships" r:embed="rId3"/>
        <a:srcRect l="31738" t="18414" r="38730" b="14873"/>
        <a:stretch/>
      </xdr:blipFill>
      <xdr:spPr bwMode="auto">
        <a:xfrm>
          <a:off x="16646770" y="5685693"/>
          <a:ext cx="1657350" cy="21050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175846</xdr:colOff>
      <xdr:row>12</xdr:row>
      <xdr:rowOff>175847</xdr:rowOff>
    </xdr:from>
    <xdr:to>
      <xdr:col>10</xdr:col>
      <xdr:colOff>1814146</xdr:colOff>
      <xdr:row>13</xdr:row>
      <xdr:rowOff>8793</xdr:rowOff>
    </xdr:to>
    <xdr:pic>
      <xdr:nvPicPr>
        <xdr:cNvPr id="6" name="Imagen 5"/>
        <xdr:cNvPicPr/>
      </xdr:nvPicPr>
      <xdr:blipFill rotWithShape="1">
        <a:blip xmlns:r="http://schemas.openxmlformats.org/officeDocument/2006/relationships" r:embed="rId4"/>
        <a:srcRect l="35302" t="22942" r="35506" b="26042"/>
        <a:stretch/>
      </xdr:blipFill>
      <xdr:spPr bwMode="auto">
        <a:xfrm>
          <a:off x="16558846" y="7971693"/>
          <a:ext cx="1638300" cy="16097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190500</xdr:colOff>
      <xdr:row>13</xdr:row>
      <xdr:rowOff>146538</xdr:rowOff>
    </xdr:from>
    <xdr:to>
      <xdr:col>10</xdr:col>
      <xdr:colOff>2505808</xdr:colOff>
      <xdr:row>13</xdr:row>
      <xdr:rowOff>2233245</xdr:rowOff>
    </xdr:to>
    <xdr:pic>
      <xdr:nvPicPr>
        <xdr:cNvPr id="7" name="Imagen 6"/>
        <xdr:cNvPicPr/>
      </xdr:nvPicPr>
      <xdr:blipFill rotWithShape="1">
        <a:blip xmlns:r="http://schemas.openxmlformats.org/officeDocument/2006/relationships" r:embed="rId5"/>
        <a:srcRect l="33605" t="16603" r="42973" b="42041"/>
        <a:stretch/>
      </xdr:blipFill>
      <xdr:spPr bwMode="auto">
        <a:xfrm>
          <a:off x="16573500" y="9730153"/>
          <a:ext cx="2315308" cy="2086707"/>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131884</xdr:colOff>
      <xdr:row>14</xdr:row>
      <xdr:rowOff>205154</xdr:rowOff>
    </xdr:from>
    <xdr:to>
      <xdr:col>10</xdr:col>
      <xdr:colOff>2446459</xdr:colOff>
      <xdr:row>14</xdr:row>
      <xdr:rowOff>3004869</xdr:rowOff>
    </xdr:to>
    <xdr:pic>
      <xdr:nvPicPr>
        <xdr:cNvPr id="8" name="Imagen 7"/>
        <xdr:cNvPicPr/>
      </xdr:nvPicPr>
      <xdr:blipFill rotWithShape="1">
        <a:blip xmlns:r="http://schemas.openxmlformats.org/officeDocument/2006/relationships" r:embed="rId6"/>
        <a:srcRect l="39884" t="15697" r="28548" b="16382"/>
        <a:stretch/>
      </xdr:blipFill>
      <xdr:spPr bwMode="auto">
        <a:xfrm>
          <a:off x="16514884" y="12030808"/>
          <a:ext cx="2314575" cy="279971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249115</xdr:colOff>
      <xdr:row>15</xdr:row>
      <xdr:rowOff>439616</xdr:rowOff>
    </xdr:from>
    <xdr:to>
      <xdr:col>10</xdr:col>
      <xdr:colOff>2373190</xdr:colOff>
      <xdr:row>15</xdr:row>
      <xdr:rowOff>2096966</xdr:rowOff>
    </xdr:to>
    <xdr:pic>
      <xdr:nvPicPr>
        <xdr:cNvPr id="9" name="Imagen 8"/>
        <xdr:cNvPicPr/>
      </xdr:nvPicPr>
      <xdr:blipFill rotWithShape="1">
        <a:blip xmlns:r="http://schemas.openxmlformats.org/officeDocument/2006/relationships" r:embed="rId7"/>
        <a:srcRect l="43279" t="16301" r="18873" b="31173"/>
        <a:stretch/>
      </xdr:blipFill>
      <xdr:spPr bwMode="auto">
        <a:xfrm>
          <a:off x="16632115" y="15489116"/>
          <a:ext cx="2124075" cy="165735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2" zoomScaleNormal="52" zoomScalePageLayoutView="140" workbookViewId="0">
      <pane ySplit="9" topLeftCell="A14" activePane="bottomLeft" state="frozen"/>
      <selection pane="bottomLeft" activeCell="E16" sqref="E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5.3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129" customHeight="1" x14ac:dyDescent="0.25">
      <c r="A10" s="12" t="str">
        <f>IF(OR(B10&lt;&gt;"",J10&lt;&gt;""),"IMG01","")</f>
        <v>IMG01</v>
      </c>
      <c r="B10" s="62"/>
      <c r="C10" s="20" t="str">
        <f t="shared" ref="C10:C41" si="0">IF(OR(B10&lt;&gt;"",J10&lt;&gt;""),IF($G$4="Recurso",CONCATENATE($G$4," ",$G$5),$G$4),"")</f>
        <v>Recurso M6A</v>
      </c>
      <c r="D10" s="63" t="s">
        <v>191</v>
      </c>
      <c r="E10" s="63" t="s">
        <v>155</v>
      </c>
      <c r="F10" s="13" t="str">
        <f t="shared" ref="F10" ca="1" si="1">IF(OR(B10&lt;&gt;"",J10&lt;&gt;""),CONCATENATE($C$7,"_",$A10,IF($G$4="Cuaderno de Estudio","_small",CONCATENATE(IF(I10="","","n"),IF(LEFT($G$5,1)="F",".jpg",".png")))),"")</f>
        <v>MA_09_14_REC120_IMG01n.png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MA_09_14_REC120_IMG01a.png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140.25" customHeight="1" x14ac:dyDescent="0.25">
      <c r="A11" s="12" t="str">
        <f t="shared" ref="A11:A18" si="3">IF(OR(B11&lt;&gt;"",J11&lt;&gt;""),CONCATENATE(LEFT(A10,3),IF(MID(A10,4,2)+1&lt;10,CONCATENATE("0",MID(A10,4,2)+1))),"")</f>
        <v>IMG02</v>
      </c>
      <c r="B11" s="62"/>
      <c r="C11" s="20" t="str">
        <f t="shared" si="0"/>
        <v>Recurso M6A</v>
      </c>
      <c r="D11" s="63" t="s">
        <v>191</v>
      </c>
      <c r="E11" s="63" t="s">
        <v>155</v>
      </c>
      <c r="F11" s="13" t="str">
        <f t="shared" ref="F11:F74" ca="1" si="4">IF(OR(B11&lt;&gt;"",J11&lt;&gt;""),CONCATENATE($C$7,"_",$A11,IF($G$4="Cuaderno de Estudio","_small",CONCATENATE(IF(I11="","","n"),IF(LEFT($G$5,1)="F",".jpg",".png")))),"")</f>
        <v>MA_09_14_REC120_IMG02n.png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MA_09_14_REC120_IMG02a.png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190</v>
      </c>
      <c r="K11" s="65"/>
      <c r="O11" s="2" t="str">
        <f>'Definición técnica de imagenes'!A13</f>
        <v>M101</v>
      </c>
    </row>
    <row r="12" spans="1:16" s="11" customFormat="1" ht="177" customHeight="1" x14ac:dyDescent="0.25">
      <c r="A12" s="12" t="str">
        <f t="shared" si="3"/>
        <v>IMG03</v>
      </c>
      <c r="B12" s="62"/>
      <c r="C12" s="20" t="str">
        <f t="shared" si="0"/>
        <v>Recurso M6A</v>
      </c>
      <c r="D12" s="63" t="s">
        <v>191</v>
      </c>
      <c r="E12" s="63" t="s">
        <v>155</v>
      </c>
      <c r="F12" s="13" t="str">
        <f t="shared" ca="1" si="4"/>
        <v>MA_09_14_REC120_IMG03n.png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MA_09_14_REC120_IMG03a.png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190</v>
      </c>
      <c r="K12" s="64"/>
      <c r="O12" s="2" t="str">
        <f>'Definición técnica de imagenes'!A18</f>
        <v>Diaporama F1</v>
      </c>
    </row>
    <row r="13" spans="1:16" s="11" customFormat="1" ht="140.25" customHeight="1" x14ac:dyDescent="0.25">
      <c r="A13" s="12" t="str">
        <f t="shared" si="3"/>
        <v>IMG04</v>
      </c>
      <c r="B13" s="62"/>
      <c r="C13" s="20" t="str">
        <f t="shared" si="0"/>
        <v>Recurso M6A</v>
      </c>
      <c r="D13" s="63" t="s">
        <v>191</v>
      </c>
      <c r="E13" s="63" t="s">
        <v>155</v>
      </c>
      <c r="F13" s="13" t="str">
        <f t="shared" ca="1" si="4"/>
        <v>MA_09_14_REC120_IMG04n.png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MA_09_14_REC120_IMG04a.png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190</v>
      </c>
      <c r="K13" s="64"/>
      <c r="O13" s="2" t="str">
        <f>'Definición técnica de imagenes'!A19</f>
        <v>F4</v>
      </c>
    </row>
    <row r="14" spans="1:16" s="11" customFormat="1" ht="177" customHeight="1" x14ac:dyDescent="0.25">
      <c r="A14" s="12" t="str">
        <f t="shared" si="3"/>
        <v>IMG05</v>
      </c>
      <c r="B14" s="62"/>
      <c r="C14" s="20" t="str">
        <f t="shared" si="0"/>
        <v>Recurso M6A</v>
      </c>
      <c r="D14" s="63" t="s">
        <v>191</v>
      </c>
      <c r="E14" s="63" t="s">
        <v>155</v>
      </c>
      <c r="F14" s="13" t="str">
        <f t="shared" ca="1" si="4"/>
        <v>MA_09_14_REC120_IMG05n.png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MA_09_14_REC120_IMG05a.png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190</v>
      </c>
      <c r="K14" s="64"/>
      <c r="O14" s="2" t="str">
        <f>'Definición técnica de imagenes'!A22</f>
        <v>F6</v>
      </c>
    </row>
    <row r="15" spans="1:16" s="11" customFormat="1" ht="253.5" customHeight="1" x14ac:dyDescent="0.25">
      <c r="A15" s="12" t="str">
        <f t="shared" si="3"/>
        <v>IMG06</v>
      </c>
      <c r="B15" s="62"/>
      <c r="C15" s="20" t="str">
        <f t="shared" si="0"/>
        <v>Recurso M6A</v>
      </c>
      <c r="D15" s="63" t="s">
        <v>191</v>
      </c>
      <c r="E15" s="63" t="s">
        <v>155</v>
      </c>
      <c r="F15" s="13" t="str">
        <f t="shared" ca="1" si="4"/>
        <v>MA_09_14_REC120_IMG06n.png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MA_09_14_REC120_IMG06a.png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190</v>
      </c>
      <c r="K15" s="66"/>
      <c r="O15" s="2" t="str">
        <f>'Definición técnica de imagenes'!A24</f>
        <v>F6B</v>
      </c>
    </row>
    <row r="16" spans="1:16" s="11" customFormat="1" ht="166.5" customHeight="1" x14ac:dyDescent="0.3">
      <c r="A16" s="12" t="str">
        <f t="shared" si="3"/>
        <v>IMG07</v>
      </c>
      <c r="B16" s="62"/>
      <c r="C16" s="20" t="str">
        <f t="shared" si="0"/>
        <v>Recurso M6A</v>
      </c>
      <c r="D16" s="63" t="s">
        <v>191</v>
      </c>
      <c r="E16" s="63" t="s">
        <v>155</v>
      </c>
      <c r="F16" s="13" t="str">
        <f t="shared" ca="1" si="4"/>
        <v>MA_09_14_REC120_IMG07n.png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MA_09_14_REC120_IMG07a.png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3" t="s">
        <v>190</v>
      </c>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0.5" customHeight="1" x14ac:dyDescent="0.25">
      <c r="A28" s="12" t="str">
        <f t="shared" si="6"/>
        <v/>
      </c>
      <c r="B28" s="62"/>
      <c r="C28" s="20" t="str">
        <f t="shared" si="0"/>
        <v/>
      </c>
      <c r="D28" s="63" t="s">
        <v>191</v>
      </c>
      <c r="E28" s="63" t="s">
        <v>192</v>
      </c>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35.75" customHeight="1" x14ac:dyDescent="0.25">
      <c r="A29" s="12" t="str">
        <f t="shared" si="6"/>
        <v/>
      </c>
      <c r="B29" s="62"/>
      <c r="C29" s="20" t="str">
        <f t="shared" si="0"/>
        <v/>
      </c>
      <c r="D29" s="63" t="s">
        <v>191</v>
      </c>
      <c r="E29" s="63" t="s">
        <v>192</v>
      </c>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82.25" customHeight="1" x14ac:dyDescent="0.25">
      <c r="A30" s="12" t="e">
        <f t="shared" si="6"/>
        <v>#VALUE!</v>
      </c>
      <c r="B30" s="62"/>
      <c r="C30" s="20" t="str">
        <f t="shared" si="0"/>
        <v>Recurso M6A</v>
      </c>
      <c r="D30" s="63" t="s">
        <v>191</v>
      </c>
      <c r="E30" s="63" t="s">
        <v>155</v>
      </c>
      <c r="F30" s="13" t="e">
        <f t="shared" ca="1" si="4"/>
        <v>#VALUE!</v>
      </c>
      <c r="G30" s="13" t="e">
        <f ca="1">IF($F30&lt;&gt;"",IF($G$4="Recurso",VLOOKUP($E30,OFFSET('Definición técnica de imagenes'!$A$1,MATCH($G$5,'Definición técnica de imagenes'!$A$1:$A$104,0)-1,1,COUNTIF('Definición técnica de imagenes'!$A$3:$A$102,$G$5),5),5,FALSE),'Definición técnica de imagenes'!$F$16),"")</f>
        <v>#VALUE!</v>
      </c>
      <c r="H30" s="13" t="e">
        <f t="shared" ca="1" si="5"/>
        <v>#VALUE!</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4" t="s">
        <v>190</v>
      </c>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JEIMMY BERNAL</cp:lastModifiedBy>
  <dcterms:created xsi:type="dcterms:W3CDTF">2014-07-01T23:43:25Z</dcterms:created>
  <dcterms:modified xsi:type="dcterms:W3CDTF">2016-03-02T22:19:15Z</dcterms:modified>
</cp:coreProperties>
</file>