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ocuments\GitHub\Matematicas\fuentes\contenidos\grado10\guion01\"/>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440" windowHeight="122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A18" i="1"/>
  <c r="F18" i="1"/>
  <c r="G18" i="1"/>
  <c r="H18" i="1"/>
  <c r="A17" i="1"/>
  <c r="F17" i="1"/>
  <c r="G17" i="1"/>
  <c r="H17" i="1"/>
  <c r="A16" i="1"/>
  <c r="F16" i="1"/>
  <c r="G16" i="1"/>
  <c r="H16" i="1"/>
  <c r="A15" i="1"/>
  <c r="F15" i="1"/>
  <c r="G15" i="1"/>
  <c r="H15" i="1"/>
  <c r="A14" i="1"/>
  <c r="F14" i="1"/>
  <c r="G14" i="1"/>
  <c r="H14" i="1"/>
  <c r="A13" i="1"/>
  <c r="F13" i="1"/>
  <c r="G13" i="1"/>
  <c r="H13" i="1"/>
  <c r="A10" i="1"/>
  <c r="A11" i="1"/>
  <c r="A12"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<sst xmlns="http://schemas.openxmlformats.org/spreadsheetml/2006/main" count="400" uniqueCount="201">
  <si>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</si>
  <si>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</si>
  <si>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</si>
  <si>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</si>
  <si>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</si>
  <si>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</si>
  <si>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</si>
  <si>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</si>
  <si>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</si>
  <si>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</si>
  <si>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</si>
  <si>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</si>
  <si>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</si>
  <si>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</si>
  <si>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</si>
  <si>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</si>
  <si>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</si>
  <si>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</si>
  <si>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</si>
  <si>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</si>
  <si>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</si>
  <si>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</si>
  <si>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</si>
  <si>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</si>
  <si>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</si>
  <si>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</si>
  <si>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</si>
  <si>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</si>
  <si>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</si>
  <si>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</si>
  <si>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</si>
  <si>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</si>
  <si>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</si>
  <si>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</si>
  <si>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</si>
  <si>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</si>
  <si>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</si>
  <si>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</si>
  <si>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</si>
  <si>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</si>
  <si>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</si>
  <si>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</si>
  <si>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</si>
  <si>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</si>
  <si>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</si>
  <si>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</si>
  <si>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</si>
  <si>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</si>
  <si>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</si>
  <si>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</si>
  <si>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</si>
  <si>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</si>
  <si>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</si>
  <si>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</si>
  <si>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</si>
  <si>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</si>
  <si>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</si>
  <si>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</si>
  <si>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</si>
  <si>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</si>
  <si>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</si>
  <si>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</si>
  <si>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</si>
  <si>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</si>
  <si>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</si>
  <si>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</si>
  <si>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</si>
  <si>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</si>
  <si>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</si>
  <si>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</si>
  <si>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</si>
  <si>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</si>
  <si>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</si>
  <si>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</si>
  <si>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</si>
  <si>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</si>
  <si>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</si>
  <si>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</si>
  <si>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</si>
  <si>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</si>
  <si>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</si>
  <si>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</si>
  <si>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</si>
  <si>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</si>
  <si>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</si>
  <si>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</si>
  <si>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</si>
  <si>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</si>
  <si>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</si>
  <si>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</si>
  <si>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</si>
  <si>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</si>
  <si>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</si>
  <si>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</si>
  <si>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</si>
  <si>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</si>
  <si>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</si>
  <si>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</si>
  <si>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</si>
  <si>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</si>
  <si>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</si>
  <si>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</si>
  <si>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</si>
  <si>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</si>
  <si>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</si>
  <si>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</si>
  <si>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</si>
  <si>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</si>
  <si>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</si>
  <si>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</si>
  <si>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</si>
  <si>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</si>
  <si>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</si>
  <si>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</si>
  <si>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</si>
  <si>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</si>
  <si>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</si>
  <si>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</si>
  <si>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</si>
  <si>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</si>
  <si>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</si>
  <si>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</si>
  <si>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</si>
  <si>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</si>
  <si>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</si>
  <si>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</si>
  <si>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</si>
  <si>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</si>
  <si>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</si>
  <si>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</si>
  <si>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</si>
  <si>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</si>
  <si>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</si>
  <si>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</si>
  <si>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</si>
  <si>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</si>
  <si>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</si>
  <si>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</si>
  <si>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</si>
  <si>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</si>
  <si>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</si>
  <si>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</si>
  <si>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</si>
  <si>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</si>
  <si>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</si>
  <si>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</si>
  <si>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</si>
  <si>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</si>
  <si>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</si>
  <si>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</si>
  <si>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</si>
  <si>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</si>
  <si>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</si>
  <si>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</si>
  <si>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</si>
  <si>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</si>
  <si>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</si>
  <si>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</si>
  <si>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</si>
  <si>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</si>
  <si>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</si>
  <si>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</si>
  <si>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</si>
  <si>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</si>
  <si>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</si>
  <si>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</si>
  <si>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</si>
  <si>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</si>
  <si>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</si>
  <si>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</si>
  <si>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</si>
  <si>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</si>
  <si>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</si>
  <si>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</si>
  <si>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</si>
  <si>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</si>
  <si>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</si>
  <si>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</si>
  <si>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</si>
  <si>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</si>
  <si>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</si>
  <si>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</si>
  <si>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</si>
  <si>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</si>
  <si>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</si>
  <si>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</si>
  <si>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</si>
  <si>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Las funciones reales</t>
  </si>
  <si>
    <t>Lizzie Zambrano</t>
  </si>
  <si>
    <t>MA_10_01_REC20</t>
  </si>
  <si>
    <t>Ilustración</t>
  </si>
  <si>
    <t>imagen del número -12.354</t>
  </si>
  <si>
    <t>Imagén del número 12/6, imagén adjunta en la Observación. Puede usarse codecogs con el código: \frac{12}{6}</t>
  </si>
  <si>
    <t>Imagén de la expresión 14/2-25. Imagén adjunta en la observvación. Puede usarse el cçodigo en codecogs: \frac{14}{2}-25</t>
  </si>
  <si>
    <t>imagen del número 0,22222…</t>
  </si>
  <si>
    <t>imagen de la expresión (raíz cuadrada de 25/9), la imagen se muestra adjunta en la observación, puede usarse codecogs con el código: \sqrt{\frac{25}{9}}</t>
  </si>
  <si>
    <t>imagen de la expresión (raíz tercera de -64/27), la imagen se muestra adjunta en la observación, puede usarse codecogs con el código: \sqrt[3]{-\frac{64}{27}}</t>
  </si>
  <si>
    <t>imagen de la expresión (raíz cuadrada de 4/2), la imagen se muestra adjunta en la observación, puede usarse codecogs con el código: \sqrt{\frac{4}{2}}</t>
  </si>
  <si>
    <t>imagen del número phi., para que quede en el mismoformato que todas, se recomienda usar codecogs</t>
  </si>
  <si>
    <t>Imagen con la expresión que se muestra adjunta en la observación, usar codecogs con el código:  \frac{1+\sqrt{5}}{2}</t>
  </si>
  <si>
    <t>Ver carpeta fórmulas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</si>
</sst>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H1" zoomScale="120" zoomScaleNormal="120" zoomScalePageLayoutView="140" workbookViewId="0">
      <pane ySplit="9" topLeftCell="A19" activePane="bottomLeft" state="frozen"/>
      <selection pane="bottomLeft" activeCell="K10" sqref="K10:K18"/>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M10B</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86</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M10B</v>
      </c>
      <c r="F9" s="57" t="s">
        <v>61</v>
      </c>
      <c r="G9" s="57" t="s">
        <v>59</v>
      </c>
      <c r="H9" s="57" t="s">
        <v>60</v>
      </c>
      <c r="I9" s="57" t="s">
        <v>114</v>
      </c>
      <c r="J9" s="18" t="s">
        <v>6</v>
      </c>
      <c r="K9" s="19" t="s">
        <v>7</v>
      </c>
      <c r="O9" s="2" t="str">
        <f>'Definición técnica de imagenes'!A11</f>
        <v>M10B</v>
      </c>
    </row>
    <row r="10" spans="1:16" s="11" customFormat="1" ht="86.25" customHeight="1" x14ac:dyDescent="0.25">
      <c r="A10" s="12" t="str">
        <f>IF(OR(B10&lt;&gt;"",J10&lt;&gt;""),"IMG01","")</f>
        <v>IMG01</v>
      </c>
      <c r="B10" s="62"/>
      <c r="C10" s="20" t="str">
        <f t="shared" ref="C10:C41" si="0">IF(OR(B10&lt;&gt;"",J10&lt;&gt;""),IF($G$4="Recurso",CONCATENATE($G$4," ",$G$5),$G$4),"")</f>
        <v>Recurso M10B</v>
      </c>
      <c r="D10" s="63" t="s">
        <v>190</v>
      </c>
      <c r="E10" s="63" t="s">
        <v>155</v>
      </c>
      <c r="F10" s="13" t="str">
        <f t="shared" ref="F10" ca="1" si="1">IF(OR(B10&lt;&gt;"",J10&lt;&gt;""),CONCATENATE($C$7,"_",$A10,IF($G$4="Cuaderno de Estudio","_small",CONCATENATE(IF(I10="","","n"),IF(LEFT($G$5,1)="F",".jpg",".png")))),"")</f>
        <v>MA_10_01_REC20_IMG01.png</v>
      </c>
      <c r="G10" s="13" t="str">
        <f ca="1">IF($F10&lt;&gt;"",IF($G$4="Recurso",VLOOKUP($E10,OFFSET('Definición técnica de imagenes'!$A$1,MATCH($G$5,'Definición técnica de imagenes'!$A$1:$A$104,0)-1,1,COUNTIF('Definición técnica de imagenes'!$A$3:$A$102,$G$5),5),5,FALSE),'Definición técnica de imagenes'!$F$16),"")</f>
        <v>273 x 51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t="s">
        <v>200</v>
      </c>
      <c r="O10" s="2" t="str">
        <f>'Definición técnica de imagenes'!A12</f>
        <v>M12D</v>
      </c>
    </row>
    <row r="11" spans="1:16" s="11" customFormat="1" ht="78" customHeight="1" x14ac:dyDescent="0.25">
      <c r="A11" s="12" t="str">
        <f t="shared" ref="A11:A18" si="3">IF(OR(B11&lt;&gt;"",J11&lt;&gt;""),CONCATENATE(LEFT(A10,3),IF(MID(A10,4,2)+1&lt;10,CONCATENATE("0",MID(A10,4,2)+1))),"")</f>
        <v>IMG02</v>
      </c>
      <c r="B11" s="62"/>
      <c r="C11" s="20" t="str">
        <f t="shared" si="0"/>
        <v>Recurso M10B</v>
      </c>
      <c r="D11" s="63" t="s">
        <v>190</v>
      </c>
      <c r="E11" s="63" t="s">
        <v>155</v>
      </c>
      <c r="F11" s="13" t="str">
        <f t="shared" ref="F11:F74" ca="1" si="4">IF(OR(B11&lt;&gt;"",J11&lt;&gt;""),CONCATENATE($C$7,"_",$A11,IF($G$4="Cuaderno de Estudio","_small",CONCATENATE(IF(I11="","","n"),IF(LEFT($G$5,1)="F",".jpg",".png")))),"")</f>
        <v>MA_10_01_REC20_IMG02.png</v>
      </c>
      <c r="G11" s="13" t="str">
        <f ca="1">IF($F11&lt;&gt;"",IF($G$4="Recurso",VLOOKUP($E11,OFFSET('Definición técnica de imagenes'!$A$1,MATCH($G$5,'Definición técnica de imagenes'!$A$1:$A$104,0)-1,1,COUNTIF('Definición técnica de imagenes'!$A$3:$A$102,$G$5),5),5,FALSE),'Definición técnica de imagenes'!$F$16),"")</f>
        <v>273 x 51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193</v>
      </c>
      <c r="K11" s="64" t="s">
        <v>200</v>
      </c>
      <c r="O11" s="2" t="str">
        <f>'Definición técnica de imagenes'!A13</f>
        <v>M101</v>
      </c>
    </row>
    <row r="12" spans="1:16" s="11" customFormat="1" ht="45" customHeight="1" x14ac:dyDescent="0.25">
      <c r="A12" s="12" t="str">
        <f t="shared" si="3"/>
        <v>IMG03</v>
      </c>
      <c r="B12" s="62"/>
      <c r="C12" s="20" t="str">
        <f t="shared" si="0"/>
        <v>Recurso M10B</v>
      </c>
      <c r="D12" s="63" t="s">
        <v>190</v>
      </c>
      <c r="E12" s="63" t="s">
        <v>155</v>
      </c>
      <c r="F12" s="13" t="str">
        <f t="shared" ca="1" si="4"/>
        <v>MA_10_01_REC20_IMG03.png</v>
      </c>
      <c r="G12" s="13" t="str">
        <f ca="1">IF($F12&lt;&gt;"",IF($G$4="Recurso",VLOOKUP($E12,OFFSET('Definición técnica de imagenes'!$A$1,MATCH($G$5,'Definición técnica de imagenes'!$A$1:$A$104,0)-1,1,COUNTIF('Definición técnica de imagenes'!$A$3:$A$102,$G$5),5),5,FALSE),'Definición técnica de imagenes'!$F$16),"")</f>
        <v>273 x 51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191</v>
      </c>
      <c r="K12" s="64" t="s">
        <v>200</v>
      </c>
      <c r="O12" s="2" t="str">
        <f>'Definición técnica de imagenes'!A18</f>
        <v>Diaporama F1</v>
      </c>
    </row>
    <row r="13" spans="1:16" s="11" customFormat="1" ht="60.75" customHeight="1" x14ac:dyDescent="0.25">
      <c r="A13" s="12" t="str">
        <f t="shared" si="3"/>
        <v>IMG04</v>
      </c>
      <c r="B13" s="62"/>
      <c r="C13" s="20" t="str">
        <f t="shared" si="0"/>
        <v>Recurso M10B</v>
      </c>
      <c r="D13" s="63" t="s">
        <v>190</v>
      </c>
      <c r="E13" s="63" t="s">
        <v>155</v>
      </c>
      <c r="F13" s="13" t="str">
        <f t="shared" ca="1" si="4"/>
        <v>MA_10_01_REC20_IMG04.png</v>
      </c>
      <c r="G13" s="13" t="str">
        <f ca="1">IF($F13&lt;&gt;"",IF($G$4="Recurso",VLOOKUP($E13,OFFSET('Definición técnica de imagenes'!$A$1,MATCH($G$5,'Definición técnica de imagenes'!$A$1:$A$104,0)-1,1,COUNTIF('Definición técnica de imagenes'!$A$3:$A$102,$G$5),5),5,FALSE),'Definición técnica de imagenes'!$F$16),"")</f>
        <v>273 x 51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t="s">
        <v>200</v>
      </c>
      <c r="O13" s="2" t="str">
        <f>'Definición técnica de imagenes'!A19</f>
        <v>F4</v>
      </c>
    </row>
    <row r="14" spans="1:16" s="11" customFormat="1" ht="101.25" customHeight="1" x14ac:dyDescent="0.25">
      <c r="A14" s="12" t="str">
        <f t="shared" si="3"/>
        <v>IMG05</v>
      </c>
      <c r="B14" s="62"/>
      <c r="C14" s="20" t="str">
        <f t="shared" si="0"/>
        <v>Recurso M10B</v>
      </c>
      <c r="D14" s="63" t="s">
        <v>190</v>
      </c>
      <c r="E14" s="63" t="s">
        <v>155</v>
      </c>
      <c r="F14" s="13" t="str">
        <f t="shared" ca="1" si="4"/>
        <v>MA_10_01_REC20_IMG05.png</v>
      </c>
      <c r="G14" s="13" t="str">
        <f ca="1">IF($F14&lt;&gt;"",IF($G$4="Recurso",VLOOKUP($E14,OFFSET('Definición técnica de imagenes'!$A$1,MATCH($G$5,'Definición técnica de imagenes'!$A$1:$A$104,0)-1,1,COUNTIF('Definición técnica de imagenes'!$A$3:$A$102,$G$5),5),5,FALSE),'Definición técnica de imagenes'!$F$16),"")</f>
        <v>273 x 51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195</v>
      </c>
      <c r="K14" s="64" t="s">
        <v>200</v>
      </c>
      <c r="O14" s="2" t="str">
        <f>'Definición técnica de imagenes'!A22</f>
        <v>F6</v>
      </c>
    </row>
    <row r="15" spans="1:16" s="11" customFormat="1" ht="96.75" customHeight="1" x14ac:dyDescent="0.25">
      <c r="A15" s="12" t="str">
        <f t="shared" si="3"/>
        <v>IMG06</v>
      </c>
      <c r="B15" s="62"/>
      <c r="C15" s="20" t="str">
        <f t="shared" si="0"/>
        <v>Recurso M10B</v>
      </c>
      <c r="D15" s="63" t="s">
        <v>190</v>
      </c>
      <c r="E15" s="63" t="s">
        <v>155</v>
      </c>
      <c r="F15" s="13" t="str">
        <f t="shared" ca="1" si="4"/>
        <v>MA_10_01_REC20_IMG06.png</v>
      </c>
      <c r="G15" s="13" t="str">
        <f ca="1">IF($F15&lt;&gt;"",IF($G$4="Recurso",VLOOKUP($E15,OFFSET('Definición técnica de imagenes'!$A$1,MATCH($G$5,'Definición técnica de imagenes'!$A$1:$A$104,0)-1,1,COUNTIF('Definición técnica de imagenes'!$A$3:$A$102,$G$5),5),5,FALSE),'Definición técnica de imagenes'!$F$16),"")</f>
        <v>273 x 51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4" t="s">
        <v>196</v>
      </c>
      <c r="K15" s="64" t="s">
        <v>200</v>
      </c>
      <c r="O15" s="2" t="str">
        <f>'Definición técnica de imagenes'!A24</f>
        <v>F6B</v>
      </c>
    </row>
    <row r="16" spans="1:16" s="11" customFormat="1" ht="54" x14ac:dyDescent="0.25">
      <c r="A16" s="12" t="str">
        <f t="shared" si="3"/>
        <v>IMG07</v>
      </c>
      <c r="B16" s="62"/>
      <c r="C16" s="20" t="str">
        <f t="shared" si="0"/>
        <v>Recurso M10B</v>
      </c>
      <c r="D16" s="63" t="s">
        <v>190</v>
      </c>
      <c r="E16" s="63" t="s">
        <v>155</v>
      </c>
      <c r="F16" s="13" t="str">
        <f t="shared" ca="1" si="4"/>
        <v>MA_10_01_REC20_IMG07.png</v>
      </c>
      <c r="G16" s="13" t="str">
        <f ca="1">IF($F16&lt;&gt;"",IF($G$4="Recurso",VLOOKUP($E16,OFFSET('Definición técnica de imagenes'!$A$1,MATCH($G$5,'Definición técnica de imagenes'!$A$1:$A$104,0)-1,1,COUNTIF('Definición técnica de imagenes'!$A$3:$A$102,$G$5),5),5,FALSE),'Definición técnica de imagenes'!$F$16),"")</f>
        <v>273 x 51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4" t="s">
        <v>197</v>
      </c>
      <c r="K16" s="64" t="s">
        <v>200</v>
      </c>
      <c r="O16" s="2" t="str">
        <f>'Definición técnica de imagenes'!A25</f>
        <v>F7</v>
      </c>
    </row>
    <row r="17" spans="1:15" s="11" customFormat="1" ht="77.25" customHeight="1" x14ac:dyDescent="0.25">
      <c r="A17" s="12" t="str">
        <f t="shared" si="3"/>
        <v>IMG08</v>
      </c>
      <c r="B17" s="62"/>
      <c r="C17" s="20" t="str">
        <f t="shared" si="0"/>
        <v>Recurso M10B</v>
      </c>
      <c r="D17" s="63" t="s">
        <v>190</v>
      </c>
      <c r="E17" s="63" t="s">
        <v>155</v>
      </c>
      <c r="F17" s="13" t="str">
        <f t="shared" ca="1" si="4"/>
        <v>MA_10_01_REC20_IMG08.png</v>
      </c>
      <c r="G17" s="13" t="str">
        <f ca="1">IF($F17&lt;&gt;"",IF($G$4="Recurso",VLOOKUP($E17,OFFSET('Definición técnica de imagenes'!$A$1,MATCH($G$5,'Definición técnica de imagenes'!$A$1:$A$104,0)-1,1,COUNTIF('Definición técnica de imagenes'!$A$3:$A$102,$G$5),5),5,FALSE),'Definición técnica de imagenes'!$F$16),"")</f>
        <v>273 x 51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t="s">
        <v>198</v>
      </c>
      <c r="K17" s="64" t="s">
        <v>200</v>
      </c>
      <c r="O17" s="2" t="str">
        <f>'Definición técnica de imagenes'!A27</f>
        <v>F7B</v>
      </c>
    </row>
    <row r="18" spans="1:15" s="11" customFormat="1" ht="74.25" customHeight="1" x14ac:dyDescent="0.25">
      <c r="A18" s="12" t="str">
        <f t="shared" si="3"/>
        <v>IMG09</v>
      </c>
      <c r="B18" s="62"/>
      <c r="C18" s="20" t="str">
        <f t="shared" si="0"/>
        <v>Recurso M10B</v>
      </c>
      <c r="D18" s="63" t="s">
        <v>190</v>
      </c>
      <c r="E18" s="63" t="s">
        <v>155</v>
      </c>
      <c r="F18" s="13" t="str">
        <f t="shared" ca="1" si="4"/>
        <v>MA_10_01_REC20_IMG09.png</v>
      </c>
      <c r="G18" s="13" t="str">
        <f ca="1">IF($F18&lt;&gt;"",IF($G$4="Recurso",VLOOKUP($E18,OFFSET('Definición técnica de imagenes'!$A$1,MATCH($G$5,'Definición técnica de imagenes'!$A$1:$A$104,0)-1,1,COUNTIF('Definición técnica de imagenes'!$A$3:$A$102,$G$5),5),5,FALSE),'Definición técnica de imagenes'!$F$16),"")</f>
        <v>273 x 51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t="s">
        <v>199</v>
      </c>
      <c r="K18" s="64" t="s">
        <v>200</v>
      </c>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2016-06-22T23:46:38Z</dcterms:modified>
</cp:coreProperties>
</file>