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SEPTIMO\MA_07_06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<sst xmlns="http://schemas.openxmlformats.org/spreadsheetml/2006/main" count="371" uniqueCount="191">
  <si>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</si>
  <si>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</si>
  <si>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</si>
  <si>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</si>
  <si>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</si>
  <si>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</si>
  <si>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</si>
  <si>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</si>
  <si>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</si>
  <si>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</si>
  <si>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</si>
  <si>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</si>
  <si>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</si>
  <si>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</si>
  <si>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</si>
  <si>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</si>
  <si>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</si>
  <si>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</si>
  <si>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</si>
  <si>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</si>
  <si>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</si>
  <si>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</si>
  <si>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</si>
  <si>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</si>
  <si>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</si>
  <si>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</si>
  <si>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</si>
  <si>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</si>
  <si>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</si>
  <si>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</si>
  <si>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</si>
  <si>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</si>
  <si>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</si>
  <si>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</si>
  <si>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</si>
  <si>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</si>
  <si>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</si>
  <si>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</si>
  <si>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</si>
  <si>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</si>
  <si>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</si>
  <si>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</si>
  <si>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</si>
  <si>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</si>
  <si>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</si>
  <si>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</si>
  <si>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</si>
  <si>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</si>
  <si>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</si>
  <si>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</si>
  <si>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</si>
  <si>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</si>
  <si>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</si>
  <si>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</si>
  <si>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</si>
  <si>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</si>
  <si>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</si>
  <si>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</si>
  <si>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</si>
  <si>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</si>
  <si>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</si>
  <si>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</si>
  <si>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</si>
  <si>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</si>
  <si>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</si>
  <si>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</si>
  <si>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</si>
  <si>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</si>
  <si>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</si>
  <si>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</si>
  <si>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</si>
  <si>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</si>
  <si>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</si>
  <si>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</si>
  <si>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</si>
  <si>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</si>
  <si>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</si>
  <si>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</si>
  <si>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</si>
  <si>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</si>
  <si>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</si>
  <si>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</si>
  <si>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</si>
  <si>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</si>
  <si>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</si>
  <si>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</si>
  <si>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</si>
  <si>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</si>
  <si>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</si>
  <si>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</si>
  <si>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</si>
  <si>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</si>
  <si>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</si>
  <si>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</si>
  <si>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</si>
  <si>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</si>
  <si>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</si>
  <si>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</si>
  <si>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</si>
  <si>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</si>
  <si>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</si>
  <si>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</si>
  <si>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</si>
  <si>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</si>
  <si>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</si>
  <si>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</si>
  <si>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</si>
  <si>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</si>
  <si>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</si>
  <si>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</si>
  <si>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</si>
  <si>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</si>
  <si>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</si>
  <si>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</si>
  <si>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</si>
  <si>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</si>
  <si>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</si>
  <si>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</si>
  <si>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</si>
  <si>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</si>
  <si>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</si>
  <si>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</si>
  <si>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</si>
  <si>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</si>
  <si>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</si>
  <si>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</si>
  <si>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</si>
  <si>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</si>
  <si>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</si>
  <si>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</si>
  <si>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</si>
  <si>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</si>
  <si>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</si>
  <si>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</si>
  <si>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</si>
  <si>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</si>
  <si>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</si>
  <si>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</si>
  <si>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</si>
  <si>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</si>
  <si>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</si>
  <si>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</si>
  <si>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</si>
  <si>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</si>
  <si>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</si>
  <si>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</si>
  <si>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</si>
  <si>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</si>
  <si>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</si>
  <si>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</si>
  <si>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</si>
  <si>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</si>
  <si>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</si>
  <si>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</si>
  <si>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</si>
  <si>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</si>
  <si>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</si>
  <si>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</si>
  <si>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</si>
  <si>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</si>
  <si>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</si>
  <si>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</si>
  <si>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</si>
  <si>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</si>
  <si>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</si>
  <si>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</si>
  <si>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</si>
  <si>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</si>
  <si>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</si>
  <si>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</si>
  <si>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</si>
  <si>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</si>
  <si>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</si>
  <si>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</si>
  <si>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</si>
  <si>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</si>
  <si>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</si>
  <si>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</si>
  <si>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</si>
  <si>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</si>
  <si>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</si>
  <si>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</si>
  <si>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</si>
  <si>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</si>
  <si>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</si>
  <si>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</si>
  <si>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</si>
  <si>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</si>
  <si>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Fotografía</t>
  </si>
  <si>
    <t>MA_07_06_REC190</t>
  </si>
  <si>
    <t>Potenciación de racionales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</si>
</sst>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E19" sqref="E19"/>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M101</v>
      </c>
    </row>
    <row r="2" spans="1:16" ht="15.6" x14ac:dyDescent="0.3">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7">
        <v>7</v>
      </c>
      <c r="D3" s="88"/>
      <c r="F3" s="80">
        <v>42402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220763065</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MA_07_06_REC190_IMG01n.png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x14ac:dyDescent="0.25">
      <c r="A11" s="12" t="str">
        <f t="shared" ref="A11:A18" si="3">IF(OR(B11&lt;&gt;"",J11&lt;&gt;""),CONCATENATE(LEFT(A10,3),IF(MID(A10,4,2)+1&lt;10,CONCATENATE("0",MID(A10,4,2)+1))),"")</f>
        <v>IMG02</v>
      </c>
      <c r="B11" s="62">
        <v>170475998</v>
      </c>
      <c r="C11" s="20" t="str">
        <f t="shared" si="0"/>
        <v>Recurso M101</v>
      </c>
      <c r="D11" s="63" t="s">
        <v>188</v>
      </c>
      <c r="E11" s="63" t="s">
        <v>155</v>
      </c>
      <c r="F11" s="13" t="str">
        <f t="shared" ref="F11:F74" ca="1" si="4">IF(OR(B11&lt;&gt;"",J11&lt;&gt;""),CONCATENATE($C$7,"_",$A11,IF($G$4="Cuaderno de Estudio","_small",CONCATENATE(IF(I11="","","n"),IF(LEFT($G$5,1)="F",".jpg",".png")))),"")</f>
        <v>MA_07_06_REC190_IMG02n.png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MA_07_06_REC190_IMG02a.png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c r="K11" s="65"/>
      <c r="O11" s="2" t="str">
        <f>'Definición técnica de imagenes'!A13</f>
        <v>M101</v>
      </c>
    </row>
    <row r="12" spans="1:16" s="11" customFormat="1" x14ac:dyDescent="0.25">
      <c r="A12" s="12" t="str">
        <f t="shared" si="3"/>
        <v>IMG03</v>
      </c>
      <c r="B12" s="62">
        <v>159286760</v>
      </c>
      <c r="C12" s="20" t="str">
        <f t="shared" si="0"/>
        <v>Recurso M101</v>
      </c>
      <c r="D12" s="63" t="s">
        <v>188</v>
      </c>
      <c r="E12" s="63" t="s">
        <v>155</v>
      </c>
      <c r="F12" s="13" t="str">
        <f t="shared" ca="1" si="4"/>
        <v>MA_07_06_REC190_IMG03n.png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MA_07_06_REC190_IMG03a.png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c r="K12" s="64"/>
      <c r="O12" s="2" t="str">
        <f>'Definición técnica de imagenes'!A18</f>
        <v>Diaporama F1</v>
      </c>
    </row>
    <row r="13" spans="1:16" s="11" customFormat="1" x14ac:dyDescent="0.25">
      <c r="A13" s="12" t="str">
        <f t="shared" si="3"/>
        <v>IMG04</v>
      </c>
      <c r="B13" s="62">
        <v>126926213</v>
      </c>
      <c r="C13" s="20" t="str">
        <f t="shared" si="0"/>
        <v>Recurso M101</v>
      </c>
      <c r="D13" s="63" t="s">
        <v>188</v>
      </c>
      <c r="E13" s="63" t="s">
        <v>155</v>
      </c>
      <c r="F13" s="13" t="str">
        <f t="shared" ca="1" si="4"/>
        <v>MA_07_06_REC190_IMG04n.png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MA_07_06_REC190_IMG04a.png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3.8" x14ac:dyDescent="0.3">
      <c r="A16" s="12" t="str">
        <f>IF(OR(B16&lt;&gt;"",J16&lt;&gt;""),CONCATENATE(LEFT(A15,3),IF(MID(A15,4,2)+1&lt;10,CONCATENATE("0",MID(A15,4,2)+1))),"")</f>
        <v/>
      </c>
      <c r="B16" s="62"/>
      <c r="C16" s="20" t="str">
        <f>IF(OR(B16&lt;&gt;"",J16&lt;&gt;""),IF($G$4="Recurso",CONCATENATE($G$4," ",$G$5),$G$4),"")</f>
        <v/>
      </c>
      <c r="D16" s="63"/>
      <c r="E16" s="63"/>
      <c r="F16" s="13" t="str">
        <f>IF(OR(B16&lt;&gt;"",J16&lt;&gt;""),CONCATENATE($C$7,"_",$A16,IF($G$4="Cuaderno de Estudio","_small",CONCATENATE(IF(I16="","","n"),IF(LEFT($G$5,1)="F",".jpg",".png")))),"")</f>
        <v/>
      </c>
      <c r="G16" s="13" t="str">
        <f ca="1">IF($F16&lt;&gt;"",IF($G$4="Recurso",VLOOKUP($E16,OFFSET('Definición técnica de imagenes'!$A$1,MATCH($G$5,'Definición técnica de imagenes'!$A$1:$A$104,0)-1,1,COUNTIF('Definición técnica de imagenes'!$A$3:$A$102,$G$5),5),5,FALSE),'Definición técnica de imagenes'!$F$16),"")</f>
        <v/>
      </c>
      <c r="H16" s="13" t="str">
        <f ca="1">IF(AND(I16&lt;&gt;"",I16&lt;&gt;0),IF(OR(B16&lt;&gt;"",J16&lt;&gt;""),CONCATENATE($C$7,"_",$A16,IF($G$4="Cuaderno de Estudio","_zoom",CONCATENATE("a",IF(LEFT($G$5,1)="F",".jpg",".png")))),""),"")</f>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8"/>
      <c r="O16" s="2" t="str">
        <f>'Definición técnica de imagenes'!A25</f>
        <v>F7</v>
      </c>
    </row>
    <row r="17" spans="1:15" s="11" customFormat="1" x14ac:dyDescent="0.25">
      <c r="A17" s="12" t="str">
        <f>IF(OR(B17&lt;&gt;"",J17&lt;&gt;""),CONCATENATE(LEFT(A16,3),IF(MID(A16,4,2)+1&lt;10,CONCATENATE("0",MID(A16,4,2)+1))),"")</f>
        <v/>
      </c>
      <c r="B17" s="62"/>
      <c r="C17" s="20" t="str">
        <f>IF(OR(B17&lt;&gt;"",J17&lt;&gt;""),IF($G$4="Recurso",CONCATENATE($G$4," ",$G$5),$G$4),"")</f>
        <v/>
      </c>
      <c r="D17" s="63"/>
      <c r="E17" s="63"/>
      <c r="F17" s="13" t="str">
        <f>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2016-01-03T01:46:01Z</dcterms:modified>
</cp:coreProperties>
</file>