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hana Montejo Rozo\Dropbox\AULA PLANETA\Temas\Tema 1\Edición\Solicitudes Graficas\"/>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I10" i="1"/>
  <c r="F10" i="1"/>
  <c r="G10" i="1"/>
  <c r="H10" i="1"/>
  <c r="A11" i="1"/>
  <c r="I11" i="1"/>
  <c r="F11" i="1"/>
  <c r="G11" i="1"/>
  <c r="H11" i="1"/>
  <c r="A12" i="1"/>
  <c r="I12" i="1"/>
  <c r="F12" i="1"/>
  <c r="G12" i="1"/>
  <c r="H12" i="1"/>
  <c r="A13" i="1"/>
  <c r="I13" i="1"/>
  <c r="F13" i="1"/>
  <c r="G13" i="1"/>
  <c r="H13" i="1"/>
  <c r="A14" i="1"/>
  <c r="I14" i="1"/>
  <c r="F14" i="1"/>
  <c r="G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A15" i="1"/>
  <c r="A16" i="1"/>
  <c r="A17" i="1"/>
  <c r="A18" i="1"/>
  <c r="A19" i="1"/>
  <c r="A20" i="1"/>
  <c r="A21" i="1"/>
  <c r="A22" i="1"/>
  <c r="C10" i="1"/>
  <c r="C11" i="1"/>
  <c r="C12" i="1"/>
  <c r="C13" i="1"/>
  <c r="C14" i="1"/>
  <c r="F5" i="1"/>
  <c r="I21" i="2"/>
  <c r="K45" i="2"/>
  <c r="H21" i="2"/>
  <c r="J21" i="2"/>
  <c r="D17" i="2"/>
  <c r="D5" i="2"/>
</calcChain>
</file>

<file path=xl/sharedStrings.xml><?xml version="1.0" encoding="utf-8"?>
<sst xmlns="http://schemas.openxmlformats.org/spreadsheetml/2006/main" count="241" uniqueCount="160">
  <si>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</si>
  <si>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</si>
  <si>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</si>
  <si>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</si>
  <si>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</si>
  <si>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</si>
  <si>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</si>
  <si>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</si>
  <si>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</si>
  <si>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</si>
  <si>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</si>
  <si>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</si>
  <si>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</si>
  <si>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</si>
  <si>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</si>
  <si>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</si>
  <si>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</si>
  <si>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</si>
  <si>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</si>
  <si>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</si>
  <si>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</si>
  <si>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</si>
  <si>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</si>
  <si>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</si>
  <si>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</si>
  <si>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</si>
  <si>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</si>
  <si>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</si>
  <si>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</si>
  <si>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</si>
  <si>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</si>
  <si>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</si>
  <si>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</si>
  <si>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</si>
  <si>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</si>
  <si>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</si>
  <si>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</si>
  <si>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</si>
  <si>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</si>
  <si>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</si>
  <si>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</si>
  <si>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</si>
  <si>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</si>
  <si>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</si>
  <si>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</si>
  <si>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</si>
  <si>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</si>
  <si>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</si>
  <si>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</si>
  <si>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</si>
  <si>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</si>
  <si>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</si>
  <si>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</si>
  <si>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</si>
  <si>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</si>
  <si>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</si>
  <si>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</si>
  <si>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</si>
  <si>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</si>
  <si>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</si>
  <si>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</si>
  <si>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</si>
  <si>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</si>
  <si>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</si>
  <si>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</si>
  <si>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</si>
  <si>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</si>
  <si>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</si>
  <si>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</si>
  <si>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</si>
  <si>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</si>
  <si>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</si>
  <si>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</si>
  <si>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</si>
  <si>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</si>
  <si>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</si>
  <si>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</si>
  <si>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</si>
  <si>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</si>
  <si>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</si>
  <si>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</si>
  <si>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</si>
  <si>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</si>
  <si>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</si>
  <si>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</si>
  <si>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</si>
  <si>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</si>
  <si>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</si>
  <si>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</si>
  <si>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</si>
  <si>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</si>
  <si>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</si>
  <si>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</si>
  <si>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</si>
  <si>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</si>
  <si>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</si>
  <si>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</si>
  <si>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</si>
  <si>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</si>
  <si>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</si>
  <si>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</si>
  <si>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</si>
  <si>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</si>
  <si>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</si>
  <si>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</si>
  <si>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</si>
  <si>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</si>
  <si>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</si>
  <si>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</si>
  <si>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</si>
  <si>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</si>
  <si>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</si>
  <si>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</si>
  <si>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</si>
  <si>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</si>
  <si>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</si>
  <si>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</si>
  <si>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</si>
  <si>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</si>
  <si>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</si>
  <si>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</si>
  <si>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</si>
  <si>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</si>
  <si>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</si>
  <si>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</si>
  <si>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</si>
  <si>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</si>
  <si>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</si>
  <si>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</si>
  <si>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</si>
  <si>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</si>
  <si>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</si>
  <si>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</si>
  <si>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</si>
  <si>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</si>
  <si>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</si>
  <si>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</si>
  <si>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</si>
  <si>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</si>
  <si>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</si>
  <si>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</si>
  <si>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</si>
  <si>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</si>
  <si>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</si>
  <si>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</si>
  <si>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</si>
  <si>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</si>
  <si>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Conjuntos</t>
  </si>
  <si>
    <t>Johanna Montejo Rozo</t>
  </si>
  <si>
    <t>MA_04_01_CO_REC170</t>
  </si>
  <si>
    <t>(Ver recurso MA_04_01_CO_REC170, pág. 2)</t>
  </si>
  <si>
    <t>IMG01</t>
  </si>
  <si>
    <t>Ilustración</t>
  </si>
  <si>
    <t>Conjuntos P y D de números, representados por extensión.</t>
  </si>
  <si>
    <t>Conjuntos B y C de números, representados por extensión.</t>
  </si>
  <si>
    <t>Conjuntos H y M de nombres, representados mediante Diagramas de Venn, con la intersección vacía.</t>
  </si>
  <si>
    <t>(Ver recurso MA_04_01_CO_REC170, pág. 3)</t>
  </si>
  <si>
    <t>Conjunto M de letras de la palabra mariposa, representado por extensión; conjunto V de vocales representado por extensión.</t>
  </si>
  <si>
    <t>Conjunto D de números pares mayores que 0 y menores que 14 representado por extensión; conjunto T de múltiplos de 3 hasta 15, representado por extensión.</t>
  </si>
  <si>
    <t>(Ver recurso MA_04_01_CO_REC170, pág. 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</si>
</sst>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0"/>
  <sheetViews>
    <sheetView showGridLines="0" tabSelected="1" zoomScale="120" zoomScaleNormal="120" zoomScalePageLayoutView="140" workbookViewId="0">
      <pane ySplit="9" topLeftCell="A10" activePane="bottomLeft" state="frozen"/>
      <selection pane="bottomLeft" activeCell="E12" sqref="E12"/>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0</v>
      </c>
      <c r="C2" s="83" t="s">
        <v>22</v>
      </c>
      <c r="D2" s="84"/>
      <c r="F2" s="76" t="s">
        <v>1</v>
      </c>
      <c r="G2" s="77"/>
      <c r="H2" s="53"/>
      <c r="I2" s="53"/>
      <c r="J2" s="16"/>
    </row>
    <row r="3" spans="1:16" ht="15.75" x14ac:dyDescent="0.25">
      <c r="A3" s="1"/>
      <c r="B3" s="4" t="s">
        <v>9</v>
      </c>
      <c r="C3" s="85">
        <v>4</v>
      </c>
      <c r="D3" s="86"/>
      <c r="F3" s="78"/>
      <c r="G3" s="79"/>
      <c r="H3" s="53"/>
      <c r="I3" s="53"/>
      <c r="J3" s="16"/>
    </row>
    <row r="4" spans="1:16" ht="16.5" x14ac:dyDescent="0.3">
      <c r="A4" s="1"/>
      <c r="B4" s="4" t="s">
        <v>55</v>
      </c>
      <c r="C4" s="85" t="s">
        <v>147</v>
      </c>
      <c r="D4" s="86"/>
      <c r="E4" s="5"/>
      <c r="F4" s="52" t="s">
        <v>56</v>
      </c>
      <c r="G4" s="51" t="s">
        <v>57</v>
      </c>
      <c r="H4" s="53"/>
      <c r="I4" s="53"/>
      <c r="J4" s="16"/>
      <c r="K4" s="16"/>
    </row>
    <row r="5" spans="1:16" ht="16.5" thickBot="1" x14ac:dyDescent="0.3">
      <c r="A5" s="1"/>
      <c r="B5" s="6" t="s">
        <v>2</v>
      </c>
      <c r="C5" s="87" t="s">
        <v>148</v>
      </c>
      <c r="D5" s="88"/>
      <c r="E5" s="5"/>
      <c r="F5" s="50" t="str">
        <f>IF(G4="Recurso","Motor del recurso","")</f>
        <v>Motor del recurso</v>
      </c>
      <c r="G5" s="50" t="s">
        <v>58</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41</v>
      </c>
      <c r="C7" s="8" t="s">
        <v>149</v>
      </c>
      <c r="D7" s="36" t="s">
        <v>40</v>
      </c>
      <c r="F7" s="1"/>
      <c r="G7" s="1"/>
      <c r="H7" s="1"/>
      <c r="I7" s="1"/>
      <c r="J7" s="16"/>
      <c r="K7" s="16"/>
    </row>
    <row r="8" spans="1:16" s="9" customFormat="1" ht="16.5" thickBot="1" x14ac:dyDescent="0.3">
      <c r="A8" s="10"/>
      <c r="B8" s="10"/>
      <c r="C8" s="10"/>
      <c r="D8" s="11"/>
      <c r="E8" s="11"/>
      <c r="F8" s="80" t="s">
        <v>63</v>
      </c>
      <c r="G8" s="81"/>
      <c r="H8" s="81"/>
      <c r="I8" s="82"/>
      <c r="J8" s="18"/>
      <c r="K8" s="12"/>
      <c r="L8" s="2"/>
      <c r="M8" s="2"/>
      <c r="N8" s="2"/>
      <c r="O8" s="2"/>
      <c r="P8" s="2"/>
    </row>
    <row r="9" spans="1:16" ht="26.25" thickBot="1" x14ac:dyDescent="0.3">
      <c r="A9" s="33" t="s">
        <v>3</v>
      </c>
      <c r="B9" s="25" t="s">
        <v>10</v>
      </c>
      <c r="C9" s="24" t="s">
        <v>4</v>
      </c>
      <c r="D9" s="24" t="s">
        <v>5</v>
      </c>
      <c r="E9" s="24" t="s">
        <v>6</v>
      </c>
      <c r="F9" s="73" t="s">
        <v>62</v>
      </c>
      <c r="G9" s="73" t="s">
        <v>60</v>
      </c>
      <c r="H9" s="73" t="s">
        <v>61</v>
      </c>
      <c r="I9" s="73" t="s">
        <v>138</v>
      </c>
      <c r="J9" s="25" t="s">
        <v>7</v>
      </c>
      <c r="K9" s="26" t="s">
        <v>8</v>
      </c>
    </row>
    <row r="10" spans="1:16" s="12" customFormat="1" ht="40.5" x14ac:dyDescent="0.25">
      <c r="A10" s="13" t="s">
        <v>151</v>
      </c>
      <c r="B10" s="28" t="s">
        <v>150</v>
      </c>
      <c r="C10" s="27" t="str">
        <f t="shared" ref="C10:C14" si="0">IF(OR(B10&lt;&gt;"",J10&lt;&gt;""),IF($G$4="Recurso",CONCATENATE($G$4," ",$G$5),$G$4),"")</f>
        <v>Recurso M5A</v>
      </c>
      <c r="D10" s="14" t="s">
        <v>152</v>
      </c>
      <c r="E10" s="14" t="s">
        <v>146</v>
      </c>
      <c r="F10" s="14" t="str">
        <f t="shared" ref="F10:F66" si="1">IF(OR(B10&lt;&gt;"",J10&lt;&gt;""),CONCATENATE($C$7,"_",$A10,IF($G$4="Cuaderno de Estudio","_small",CONCATENATE(IF(I10="","","n"),IF(LEFT($G$5,1)="F",".jpg",".png")))),"")</f>
        <v>MA_04_01_CO_REC170_IMG01n.png</v>
      </c>
      <c r="G10" s="14" t="str">
        <f>IF(F10&lt;&gt;"",IF($G$4="Recurso",IF(LEFT($G$5,1)="M",VLOOKUP($G$5,'Definición técnica de imagenes'!$A$3:$G$17,5,FALSE),IF($G$5="F1",'Definición técnica de imagenes'!$E$15,'Definición técnica de imagenes'!$F$13)),'Definición técnica de imagenes'!$E$16),"")</f>
        <v>286 x 286 px</v>
      </c>
      <c r="H10" s="14" t="str">
        <f t="shared" ref="H10:H66" si="2">IF(I10&lt;&gt;"",IF(OR(B10&lt;&gt;"",J10&lt;&gt;""),CONCATENATE($C$7,"_",$A10,IF($G$4="Cuaderno de Estudio","_zoom",CONCATENATE("a",IF(LEFT($G$5,1)="F",".jpg",".png")))),""),"")</f>
        <v>MA_04_01_CO_REC170_IMG01a.png</v>
      </c>
      <c r="I10" s="14" t="str">
        <f>IF(OR(B10&lt;&gt;"",J10&lt;&gt;""),IF($G$4="Recurso",IF(LEFT($G$5,1)="M",VLOOKUP($G$5,'Definición técnica de imagenes'!$A$3:$G$17,6,FALSE),IF($G$5="F1","","")),'Definición técnica de imagenes'!$F$16),"")</f>
        <v>500 x 500 px</v>
      </c>
      <c r="J10" s="32" t="s">
        <v>154</v>
      </c>
      <c r="K10" s="21"/>
    </row>
    <row r="11" spans="1:16" s="12" customFormat="1" ht="41.25" x14ac:dyDescent="0.3">
      <c r="A11" s="13" t="str">
        <f t="shared" ref="A11:A22" si="3">IF(OR(B11&lt;&gt;"",J11&lt;&gt;""),CONCATENATE(LEFT(A10,3),IF(MID(A10,4,2)+1&lt;10,CONCATENATE("0",MID(A10,4,2)+1))),"")</f>
        <v>IMG02</v>
      </c>
      <c r="B11" s="28" t="s">
        <v>150</v>
      </c>
      <c r="C11" s="27" t="str">
        <f t="shared" si="0"/>
        <v>Recurso M5A</v>
      </c>
      <c r="D11" s="14" t="s">
        <v>152</v>
      </c>
      <c r="E11" s="14" t="s">
        <v>146</v>
      </c>
      <c r="F11" s="14" t="str">
        <f t="shared" si="1"/>
        <v>MA_04_01_CO_REC170_IMG02n.png</v>
      </c>
      <c r="G11" s="14" t="str">
        <f>IF(F11&lt;&gt;"",IF($G$4="Recurso",IF(LEFT($G$5,1)="M",VLOOKUP($G$5,'Definición técnica de imagenes'!$A$3:$G$17,5,FALSE),IF($G$5="F1",'Definición técnica de imagenes'!$E$15,'Definición técnica de imagenes'!$F$13)),'Definición técnica de imagenes'!$E$16),"")</f>
        <v>286 x 286 px</v>
      </c>
      <c r="H11" s="14" t="str">
        <f t="shared" si="2"/>
        <v>MA_04_01_CO_REC170_IMG02a.png</v>
      </c>
      <c r="I11" s="14" t="str">
        <f>IF(OR(B11&lt;&gt;"",J11&lt;&gt;""),IF($G$4="Recurso",IF(LEFT($G$5,1)="M",VLOOKUP($G$5,'Definición técnica de imagenes'!$A$3:$G$17,6,FALSE),IF($G$5="F1","","")),'Definición técnica de imagenes'!$F$16),"")</f>
        <v>500 x 500 px</v>
      </c>
      <c r="J11" s="32" t="s">
        <v>153</v>
      </c>
      <c r="K11" s="34"/>
    </row>
    <row r="12" spans="1:16" s="12" customFormat="1" ht="40.5" x14ac:dyDescent="0.25">
      <c r="A12" s="13" t="str">
        <f t="shared" si="3"/>
        <v>IMG03</v>
      </c>
      <c r="B12" s="28" t="s">
        <v>156</v>
      </c>
      <c r="C12" s="27" t="str">
        <f t="shared" si="0"/>
        <v>Recurso M5A</v>
      </c>
      <c r="D12" s="14" t="s">
        <v>152</v>
      </c>
      <c r="E12" s="14" t="s">
        <v>146</v>
      </c>
      <c r="F12" s="14" t="str">
        <f t="shared" si="1"/>
        <v>MA_04_01_CO_REC170_IMG03n.png</v>
      </c>
      <c r="G12" s="14" t="str">
        <f>IF(F12&lt;&gt;"",IF($G$4="Recurso",IF(LEFT($G$5,1)="M",VLOOKUP($G$5,'Definición técnica de imagenes'!$A$3:$G$17,5,FALSE),IF($G$5="F1",'Definición técnica de imagenes'!$E$15,'Definición técnica de imagenes'!$F$13)),'Definición técnica de imagenes'!$E$16),"")</f>
        <v>286 x 286 px</v>
      </c>
      <c r="H12" s="14" t="str">
        <f t="shared" si="2"/>
        <v>MA_04_01_CO_REC170_IMG03a.png</v>
      </c>
      <c r="I12" s="14" t="str">
        <f>IF(OR(B12&lt;&gt;"",J12&lt;&gt;""),IF($G$4="Recurso",IF(LEFT($G$5,1)="M",VLOOKUP($G$5,'Definición técnica de imagenes'!$A$3:$G$17,6,FALSE),IF($G$5="F1","","")),'Definición técnica de imagenes'!$F$16),"")</f>
        <v>500 x 500 px</v>
      </c>
      <c r="J12" s="19" t="s">
        <v>155</v>
      </c>
      <c r="K12" s="21"/>
    </row>
    <row r="13" spans="1:16" s="12" customFormat="1" ht="54" x14ac:dyDescent="0.25">
      <c r="A13" s="13" t="str">
        <f t="shared" si="3"/>
        <v>IMG04</v>
      </c>
      <c r="B13" s="29" t="s">
        <v>156</v>
      </c>
      <c r="C13" s="27" t="str">
        <f t="shared" si="0"/>
        <v>Recurso M5A</v>
      </c>
      <c r="D13" s="14" t="s">
        <v>152</v>
      </c>
      <c r="E13" s="14" t="s">
        <v>146</v>
      </c>
      <c r="F13" s="14" t="str">
        <f t="shared" si="1"/>
        <v>MA_04_01_CO_REC170_IMG04n.png</v>
      </c>
      <c r="G13" s="14" t="str">
        <f>IF(F13&lt;&gt;"",IF($G$4="Recurso",IF(LEFT($G$5,1)="M",VLOOKUP($G$5,'Definición técnica de imagenes'!$A$3:$G$17,5,FALSE),IF($G$5="F1",'Definición técnica de imagenes'!$E$15,'Definición técnica de imagenes'!$F$13)),'Definición técnica de imagenes'!$E$16),"")</f>
        <v>286 x 286 px</v>
      </c>
      <c r="H13" s="14" t="str">
        <f t="shared" si="2"/>
        <v>MA_04_01_CO_REC170_IMG04a.png</v>
      </c>
      <c r="I13" s="14" t="str">
        <f>IF(OR(B13&lt;&gt;"",J13&lt;&gt;""),IF($G$4="Recurso",IF(LEFT($G$5,1)="M",VLOOKUP($G$5,'Definición técnica de imagenes'!$A$3:$G$17,6,FALSE),IF($G$5="F1","","")),'Definición técnica de imagenes'!$F$16),"")</f>
        <v>500 x 500 px</v>
      </c>
      <c r="J13" s="21" t="s">
        <v>157</v>
      </c>
      <c r="K13" s="21"/>
    </row>
    <row r="14" spans="1:16" s="12" customFormat="1" ht="54" x14ac:dyDescent="0.25">
      <c r="A14" s="13" t="str">
        <f t="shared" si="3"/>
        <v>IMG05</v>
      </c>
      <c r="B14" s="29" t="s">
        <v>159</v>
      </c>
      <c r="C14" s="27" t="str">
        <f t="shared" si="0"/>
        <v>Recurso M5A</v>
      </c>
      <c r="D14" s="14" t="s">
        <v>152</v>
      </c>
      <c r="E14" s="14" t="s">
        <v>146</v>
      </c>
      <c r="F14" s="14" t="str">
        <f t="shared" si="1"/>
        <v>MA_04_01_CO_REC170_IMG05n.png</v>
      </c>
      <c r="G14" s="14" t="str">
        <f>IF(F14&lt;&gt;"",IF($G$4="Recurso",IF(LEFT($G$5,1)="M",VLOOKUP($G$5,'Definición técnica de imagenes'!$A$3:$G$17,5,FALSE),IF($G$5="F1",'Definición técnica de imagenes'!$E$15,'Definición técnica de imagenes'!$F$13)),'Definición técnica de imagenes'!$E$16),"")</f>
        <v>286 x 286 px</v>
      </c>
      <c r="H14" s="14" t="str">
        <f t="shared" si="2"/>
        <v>MA_04_01_CO_REC170_IMG05a.png</v>
      </c>
      <c r="I14" s="14" t="str">
        <f>IF(OR(B14&lt;&gt;"",J14&lt;&gt;""),IF($G$4="Recurso",IF(LEFT($G$5,1)="M",VLOOKUP($G$5,'Definición técnica de imagenes'!$A$3:$G$17,6,FALSE),IF($G$5="F1","","")),'Definición técnica de imagenes'!$F$16),"")</f>
        <v>500 x 500 px</v>
      </c>
      <c r="J14" s="14" t="s">
        <v>158</v>
      </c>
      <c r="K14" s="20"/>
    </row>
    <row r="15" spans="1:16" s="12" customFormat="1" x14ac:dyDescent="0.25">
      <c r="A15" s="13" t="str">
        <f t="shared" si="3"/>
        <v/>
      </c>
      <c r="B15" s="28"/>
      <c r="C15" s="28"/>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19"/>
      <c r="K15" s="19"/>
    </row>
    <row r="16" spans="1:16" s="12" customFormat="1" x14ac:dyDescent="0.25">
      <c r="A16" s="13" t="str">
        <f t="shared" si="3"/>
        <v/>
      </c>
      <c r="B16" s="27"/>
      <c r="C16" s="27"/>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14"/>
      <c r="K16" s="15"/>
    </row>
    <row r="17" spans="1:11" s="12" customFormat="1" x14ac:dyDescent="0.25">
      <c r="A17" s="13" t="str">
        <f t="shared" si="3"/>
        <v/>
      </c>
      <c r="B17" s="28"/>
      <c r="C17" s="28"/>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14"/>
      <c r="K17" s="19"/>
    </row>
    <row r="18" spans="1:11" s="12" customFormat="1" x14ac:dyDescent="0.25">
      <c r="A18" s="13" t="str">
        <f t="shared" si="3"/>
        <v/>
      </c>
      <c r="B18" s="28"/>
      <c r="C18" s="28"/>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14"/>
      <c r="K18" s="19"/>
    </row>
    <row r="19" spans="1:11" s="12" customFormat="1" x14ac:dyDescent="0.25">
      <c r="A19" s="13" t="str">
        <f t="shared" si="3"/>
        <v/>
      </c>
      <c r="B19" s="28"/>
      <c r="C19" s="28"/>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19"/>
      <c r="K19" s="19"/>
    </row>
    <row r="20" spans="1:11" s="12" customFormat="1" x14ac:dyDescent="0.25">
      <c r="A20" s="13" t="str">
        <f t="shared" si="3"/>
        <v/>
      </c>
      <c r="B20" s="27"/>
      <c r="C20" s="27"/>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19"/>
    </row>
    <row r="21" spans="1:11" s="12" customFormat="1" x14ac:dyDescent="0.25">
      <c r="A21" s="13" t="str">
        <f t="shared" si="3"/>
        <v/>
      </c>
      <c r="B21" s="28"/>
      <c r="C21" s="28"/>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19"/>
      <c r="K21" s="19"/>
    </row>
    <row r="22" spans="1:11" s="12" customFormat="1" x14ac:dyDescent="0.25">
      <c r="A22" s="13" t="str">
        <f t="shared" si="3"/>
        <v/>
      </c>
      <c r="B22" s="28"/>
      <c r="C22" s="28"/>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9"/>
      <c r="K22" s="19"/>
    </row>
    <row r="23" spans="1:11" s="12" customFormat="1" x14ac:dyDescent="0.25">
      <c r="A23" s="13"/>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c r="B24" s="28"/>
      <c r="C24" s="28"/>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9"/>
      <c r="K24" s="19"/>
    </row>
    <row r="25" spans="1:11" s="12" customFormat="1" x14ac:dyDescent="0.25">
      <c r="A25" s="13"/>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9"/>
      <c r="K25" s="19"/>
    </row>
    <row r="26" spans="1:11" s="12" customFormat="1" x14ac:dyDescent="0.25">
      <c r="A26" s="13"/>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9"/>
      <c r="K26" s="19"/>
    </row>
    <row r="27" spans="1:11" s="12" customFormat="1" x14ac:dyDescent="0.25">
      <c r="A27" s="13"/>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4"/>
      <c r="K27" s="15"/>
    </row>
    <row r="28" spans="1:11" s="12" customFormat="1" x14ac:dyDescent="0.25">
      <c r="A28" s="13"/>
      <c r="B28" s="30"/>
      <c r="C28" s="30"/>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4"/>
      <c r="K28" s="15"/>
    </row>
    <row r="29" spans="1:11" s="12" customFormat="1" x14ac:dyDescent="0.25">
      <c r="A29" s="13"/>
      <c r="B29" s="27"/>
      <c r="C29" s="27"/>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2"/>
      <c r="K29" s="15"/>
    </row>
    <row r="30" spans="1:11" s="12" customFormat="1" x14ac:dyDescent="0.25">
      <c r="A30" s="13"/>
      <c r="B30" s="31"/>
      <c r="C30" s="31"/>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23"/>
      <c r="K30" s="15"/>
    </row>
    <row r="31" spans="1:11" s="12" customFormat="1" x14ac:dyDescent="0.25">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4"/>
      <c r="K31" s="15"/>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4"/>
      <c r="K32" s="15"/>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4"/>
      <c r="K33" s="15"/>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14"/>
      <c r="K37" s="15"/>
    </row>
    <row r="38" spans="1:11" s="12" customFormat="1" x14ac:dyDescent="0.25">
      <c r="A38" s="13"/>
      <c r="B38" s="27"/>
      <c r="C38" s="27"/>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ref="F67:F100" si="4">IF(OR(B67&lt;&gt;"",J67&lt;&gt;""),CONCATENATE($C$7,"_",$A67,IF($G$4="Cuaderno de Estudio","_small",CONCATENATE(IF(I67="","","n"),IF(LEFT($G$5,1)="F",".jpg",".png")))),"")</f>
        <v/>
      </c>
      <c r="G67" s="14" t="str">
        <f>IF(F67&lt;&gt;"",IF($G$4="Recurso",IF(LEFT($G$5,1)="M",VLOOKUP($G$5,'Definición técnica de imagenes'!$A$3:$G$17,5,FALSE),IF($G$5="F1",'Definición técnica de imagenes'!$E$15,'Definición técnica de imagenes'!$F$13)),'Definición técnica de imagenes'!$E$16),"")</f>
        <v/>
      </c>
      <c r="H67" s="14" t="str">
        <f t="shared" ref="H67:H100" si="5">IF(I67&lt;&gt;"",IF(OR(B67&lt;&gt;"",J67&lt;&gt;""),CONCATENATE($C$7,"_",$A67,IF($G$4="Cuaderno de Estudio","_zoom",CONCATENATE("a",IF(LEFT($G$5,1)="F",".jpg",".png")))),""),"")</f>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4"/>
        <v/>
      </c>
      <c r="G68" s="14" t="str">
        <f>IF(F68&lt;&gt;"",IF($G$4="Recurso",IF(LEFT($G$5,1)="M",VLOOKUP($G$5,'Definición técnica de imagenes'!$A$3:$G$17,5,FALSE),IF($G$5="F1",'Definición técnica de imagenes'!$E$15,'Definición técnica de imagenes'!$F$13)),'Definición técnica de imagenes'!$E$16),"")</f>
        <v/>
      </c>
      <c r="H68" s="14" t="str">
        <f t="shared" si="5"/>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4"/>
        <v/>
      </c>
      <c r="G69" s="14" t="str">
        <f>IF(F69&lt;&gt;"",IF($G$4="Recurso",IF(LEFT($G$5,1)="M",VLOOKUP($G$5,'Definición técnica de imagenes'!$A$3:$G$17,5,FALSE),IF($G$5="F1",'Definición técnica de imagenes'!$E$15,'Definición técnica de imagenes'!$F$13)),'Definición técnica de imagenes'!$E$16),"")</f>
        <v/>
      </c>
      <c r="H69" s="14" t="str">
        <f t="shared" si="5"/>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4"/>
        <v/>
      </c>
      <c r="G70" s="14" t="str">
        <f>IF(F70&lt;&gt;"",IF($G$4="Recurso",IF(LEFT($G$5,1)="M",VLOOKUP($G$5,'Definición técnica de imagenes'!$A$3:$G$17,5,FALSE),IF($G$5="F1",'Definición técnica de imagenes'!$E$15,'Definición técnica de imagenes'!$F$13)),'Definición técnica de imagenes'!$E$16),"")</f>
        <v/>
      </c>
      <c r="H70" s="14" t="str">
        <f t="shared" si="5"/>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4"/>
        <v/>
      </c>
      <c r="G71" s="14" t="str">
        <f>IF(F71&lt;&gt;"",IF($G$4="Recurso",IF(LEFT($G$5,1)="M",VLOOKUP($G$5,'Definición técnica de imagenes'!$A$3:$G$17,5,FALSE),IF($G$5="F1",'Definición técnica de imagenes'!$E$15,'Definición técnica de imagenes'!$F$13)),'Definición técnica de imagenes'!$E$16),"")</f>
        <v/>
      </c>
      <c r="H71" s="14" t="str">
        <f t="shared" si="5"/>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4"/>
        <v/>
      </c>
      <c r="G72" s="14" t="str">
        <f>IF(F72&lt;&gt;"",IF($G$4="Recurso",IF(LEFT($G$5,1)="M",VLOOKUP($G$5,'Definición técnica de imagenes'!$A$3:$G$17,5,FALSE),IF($G$5="F1",'Definición técnica de imagenes'!$E$15,'Definición técnica de imagenes'!$F$13)),'Definición técnica de imagenes'!$E$16),"")</f>
        <v/>
      </c>
      <c r="H72" s="14" t="str">
        <f t="shared" si="5"/>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4"/>
        <v/>
      </c>
      <c r="G73" s="14" t="str">
        <f>IF(F73&lt;&gt;"",IF($G$4="Recurso",IF(LEFT($G$5,1)="M",VLOOKUP($G$5,'Definición técnica de imagenes'!$A$3:$G$17,5,FALSE),IF($G$5="F1",'Definición técnica de imagenes'!$E$15,'Definición técnica de imagenes'!$F$13)),'Definición técnica de imagenes'!$E$16),"")</f>
        <v/>
      </c>
      <c r="H73" s="14" t="str">
        <f t="shared" si="5"/>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4"/>
        <v/>
      </c>
      <c r="G74" s="14" t="str">
        <f>IF(F74&lt;&gt;"",IF($G$4="Recurso",IF(LEFT($G$5,1)="M",VLOOKUP($G$5,'Definición técnica de imagenes'!$A$3:$G$17,5,FALSE),IF($G$5="F1",'Definición técnica de imagenes'!$E$15,'Definición técnica de imagenes'!$F$13)),'Definición técnica de imagenes'!$E$16),"")</f>
        <v/>
      </c>
      <c r="H74" s="14" t="str">
        <f t="shared" si="5"/>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4"/>
        <v/>
      </c>
      <c r="G75" s="14" t="str">
        <f>IF(F75&lt;&gt;"",IF($G$4="Recurso",IF(LEFT($G$5,1)="M",VLOOKUP($G$5,'Definición técnica de imagenes'!$A$3:$G$17,5,FALSE),IF($G$5="F1",'Definición técnica de imagenes'!$E$15,'Definición técnica de imagenes'!$F$13)),'Definición técnica de imagenes'!$E$16),"")</f>
        <v/>
      </c>
      <c r="H75" s="14" t="str">
        <f t="shared" si="5"/>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0">
      <formula1>"Vertical,Horizontal"</formula1>
    </dataValidation>
    <dataValidation type="list" allowBlank="1" showInputMessage="1" showErrorMessage="1" sqref="D10:D100">
      <formula1>"Ilustración,Fotografía"</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91" t="s">
        <v>39</v>
      </c>
      <c r="B1" s="92"/>
      <c r="C1" s="92"/>
      <c r="D1" s="92"/>
      <c r="E1" s="92"/>
      <c r="F1" s="93"/>
    </row>
    <row r="2" spans="1:11" x14ac:dyDescent="0.25">
      <c r="A2" s="43" t="s">
        <v>43</v>
      </c>
      <c r="B2" s="44"/>
      <c r="C2" s="94" t="s">
        <v>14</v>
      </c>
      <c r="D2" s="95"/>
      <c r="E2" s="96"/>
      <c r="F2" s="45"/>
    </row>
    <row r="3" spans="1:11" ht="63" x14ac:dyDescent="0.25">
      <c r="A3" s="46" t="s">
        <v>44</v>
      </c>
      <c r="B3" s="44"/>
      <c r="C3" s="100" t="s">
        <v>15</v>
      </c>
      <c r="D3" s="101"/>
      <c r="E3" s="102"/>
      <c r="F3" s="45"/>
      <c r="H3" s="35" t="s">
        <v>19</v>
      </c>
      <c r="I3" s="35" t="s">
        <v>20</v>
      </c>
      <c r="J3" s="35" t="s">
        <v>21</v>
      </c>
      <c r="K3" s="35" t="s">
        <v>53</v>
      </c>
    </row>
    <row r="4" spans="1:11" ht="31.5" x14ac:dyDescent="0.25">
      <c r="A4" s="43" t="s">
        <v>45</v>
      </c>
      <c r="B4" s="44"/>
      <c r="C4" s="39" t="s">
        <v>16</v>
      </c>
      <c r="D4" s="38" t="s">
        <v>17</v>
      </c>
      <c r="E4" s="42" t="s">
        <v>18</v>
      </c>
      <c r="F4" s="45"/>
      <c r="H4" s="35" t="s">
        <v>22</v>
      </c>
      <c r="I4" s="35" t="s">
        <v>26</v>
      </c>
      <c r="J4" s="35">
        <v>1</v>
      </c>
      <c r="K4" s="35">
        <v>1</v>
      </c>
    </row>
    <row r="5" spans="1:11" ht="79.5" thickBot="1" x14ac:dyDescent="0.3">
      <c r="A5" s="46" t="s">
        <v>46</v>
      </c>
      <c r="B5" s="44"/>
      <c r="C5" s="41" t="s">
        <v>36</v>
      </c>
      <c r="D5" s="103" t="str">
        <f>CONCATENATE(H21,"_",I21,"_",J21,"_CO")</f>
        <v>LE_07_04_CO</v>
      </c>
      <c r="E5" s="104"/>
      <c r="F5" s="45"/>
      <c r="H5" s="35" t="s">
        <v>23</v>
      </c>
      <c r="I5" s="35" t="s">
        <v>27</v>
      </c>
      <c r="J5" s="35">
        <v>2</v>
      </c>
      <c r="K5" s="35">
        <v>2</v>
      </c>
    </row>
    <row r="6" spans="1:11" ht="32.25" thickBot="1" x14ac:dyDescent="0.3">
      <c r="A6" s="43" t="s">
        <v>11</v>
      </c>
      <c r="B6" s="44"/>
      <c r="C6" s="44"/>
      <c r="D6" s="44"/>
      <c r="E6" s="44"/>
      <c r="F6" s="45"/>
      <c r="H6" s="35" t="s">
        <v>24</v>
      </c>
      <c r="I6" s="35" t="s">
        <v>28</v>
      </c>
      <c r="J6" s="35">
        <v>3</v>
      </c>
      <c r="K6" s="35">
        <v>3</v>
      </c>
    </row>
    <row r="7" spans="1:11" ht="48" thickBot="1" x14ac:dyDescent="0.3">
      <c r="A7" s="46" t="s">
        <v>12</v>
      </c>
      <c r="B7" s="44"/>
      <c r="C7" s="75" t="s">
        <v>144</v>
      </c>
      <c r="D7" s="89" t="str">
        <f>CONCATENATE("SolicitudGrafica_",D5,".xls")</f>
        <v>SolicitudGrafica_LE_07_04_CO.xls</v>
      </c>
      <c r="E7" s="89"/>
      <c r="F7" s="90"/>
      <c r="H7" s="35" t="s">
        <v>25</v>
      </c>
      <c r="I7" s="35" t="s">
        <v>29</v>
      </c>
      <c r="J7" s="35">
        <v>4</v>
      </c>
      <c r="K7" s="35">
        <v>4</v>
      </c>
    </row>
    <row r="8" spans="1:11" ht="47.25" x14ac:dyDescent="0.25">
      <c r="A8" s="46" t="s">
        <v>54</v>
      </c>
      <c r="B8" s="44"/>
      <c r="C8" s="44"/>
      <c r="D8" s="44"/>
      <c r="E8" s="44"/>
      <c r="F8" s="45"/>
      <c r="I8" s="35" t="s">
        <v>30</v>
      </c>
      <c r="J8" s="35">
        <v>5</v>
      </c>
      <c r="K8" s="35">
        <v>5</v>
      </c>
    </row>
    <row r="9" spans="1:11" ht="47.25" x14ac:dyDescent="0.25">
      <c r="A9" s="46" t="s">
        <v>13</v>
      </c>
      <c r="B9" s="44"/>
      <c r="C9" s="44"/>
      <c r="D9" s="44"/>
      <c r="E9" s="44"/>
      <c r="F9" s="45"/>
      <c r="I9" s="35" t="s">
        <v>31</v>
      </c>
      <c r="J9" s="35">
        <v>6</v>
      </c>
      <c r="K9" s="35">
        <v>6</v>
      </c>
    </row>
    <row r="10" spans="1:11" ht="32.25" thickBot="1" x14ac:dyDescent="0.3">
      <c r="A10" s="47" t="s">
        <v>37</v>
      </c>
      <c r="B10" s="48"/>
      <c r="C10" s="48"/>
      <c r="D10" s="48"/>
      <c r="E10" s="48"/>
      <c r="F10" s="49"/>
      <c r="I10" s="35" t="s">
        <v>32</v>
      </c>
      <c r="J10" s="35">
        <v>7</v>
      </c>
      <c r="K10" s="35">
        <v>7</v>
      </c>
    </row>
    <row r="11" spans="1:11" x14ac:dyDescent="0.25">
      <c r="I11" s="35" t="s">
        <v>33</v>
      </c>
      <c r="J11" s="35">
        <v>8</v>
      </c>
      <c r="K11" s="35">
        <v>8</v>
      </c>
    </row>
    <row r="12" spans="1:11" ht="16.5" thickBot="1" x14ac:dyDescent="0.3">
      <c r="I12" s="35" t="s">
        <v>38</v>
      </c>
      <c r="J12" s="35">
        <v>9</v>
      </c>
      <c r="K12" s="35">
        <v>9</v>
      </c>
    </row>
    <row r="13" spans="1:11" x14ac:dyDescent="0.25">
      <c r="A13" s="91" t="s">
        <v>42</v>
      </c>
      <c r="B13" s="92"/>
      <c r="C13" s="92"/>
      <c r="D13" s="92"/>
      <c r="E13" s="92"/>
      <c r="F13" s="93"/>
      <c r="I13" s="35" t="s">
        <v>34</v>
      </c>
      <c r="J13" s="35">
        <v>10</v>
      </c>
      <c r="K13" s="35">
        <v>10</v>
      </c>
    </row>
    <row r="14" spans="1:11" ht="16.5" thickBot="1" x14ac:dyDescent="0.3">
      <c r="A14" s="46"/>
      <c r="B14" s="44"/>
      <c r="C14" s="44"/>
      <c r="D14" s="44"/>
      <c r="E14" s="44"/>
      <c r="F14" s="45"/>
      <c r="I14" s="35" t="s">
        <v>35</v>
      </c>
      <c r="J14" s="35">
        <v>11</v>
      </c>
      <c r="K14" s="35">
        <v>11</v>
      </c>
    </row>
    <row r="15" spans="1:11" x14ac:dyDescent="0.25">
      <c r="A15" s="43" t="s">
        <v>47</v>
      </c>
      <c r="B15" s="44"/>
      <c r="C15" s="94" t="s">
        <v>50</v>
      </c>
      <c r="D15" s="95"/>
      <c r="E15" s="95"/>
      <c r="F15" s="96"/>
      <c r="J15" s="35">
        <v>12</v>
      </c>
      <c r="K15" s="35">
        <v>12</v>
      </c>
    </row>
    <row r="16" spans="1:11" ht="67.150000000000006" customHeight="1" x14ac:dyDescent="0.25">
      <c r="A16" s="46" t="s">
        <v>48</v>
      </c>
      <c r="B16" s="44"/>
      <c r="C16" s="39" t="s">
        <v>16</v>
      </c>
      <c r="D16" s="38" t="s">
        <v>17</v>
      </c>
      <c r="E16" s="38" t="s">
        <v>18</v>
      </c>
      <c r="F16" s="40" t="s">
        <v>51</v>
      </c>
      <c r="J16" s="35">
        <v>13</v>
      </c>
      <c r="K16" s="35">
        <v>13</v>
      </c>
    </row>
    <row r="17" spans="1:11" ht="32.1" customHeight="1" thickBot="1" x14ac:dyDescent="0.3">
      <c r="A17" s="43" t="s">
        <v>45</v>
      </c>
      <c r="B17" s="44"/>
      <c r="C17" s="41" t="s">
        <v>36</v>
      </c>
      <c r="D17" s="97" t="str">
        <f>CONCATENATE(H21,"_",I21,"_",J21,"_",K45)</f>
        <v>LE_07_04_REC10</v>
      </c>
      <c r="E17" s="98"/>
      <c r="F17" s="99"/>
      <c r="J17" s="35">
        <v>14</v>
      </c>
      <c r="K17" s="35">
        <v>14</v>
      </c>
    </row>
    <row r="18" spans="1:11" ht="79.5" thickBot="1" x14ac:dyDescent="0.3">
      <c r="A18" s="46" t="s">
        <v>49</v>
      </c>
      <c r="B18" s="44"/>
      <c r="C18" s="75" t="s">
        <v>145</v>
      </c>
      <c r="D18" s="89" t="str">
        <f>CONCATENATE("SolicitudGrafica_",D17,".xls")</f>
        <v>SolicitudGrafica_LE_07_04_REC10.xls</v>
      </c>
      <c r="E18" s="89"/>
      <c r="F18" s="90"/>
      <c r="J18" s="35">
        <v>15</v>
      </c>
      <c r="K18" s="35">
        <v>15</v>
      </c>
    </row>
    <row r="19" spans="1:11" x14ac:dyDescent="0.25">
      <c r="A19" s="43" t="s">
        <v>11</v>
      </c>
      <c r="B19" s="44"/>
      <c r="C19" s="44"/>
      <c r="D19" s="44"/>
      <c r="E19" s="44"/>
      <c r="F19" s="45"/>
      <c r="H19" s="35">
        <v>3</v>
      </c>
      <c r="J19" s="35">
        <v>16</v>
      </c>
      <c r="K19" s="35">
        <v>16</v>
      </c>
    </row>
    <row r="20" spans="1:11" ht="63.75" thickBot="1" x14ac:dyDescent="0.3">
      <c r="A20" s="47" t="s">
        <v>52</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9" width="22.25" style="35" customWidth="1"/>
    <col min="10" max="10" width="20.75" style="35" customWidth="1"/>
    <col min="11" max="11" width="44.5" style="35" customWidth="1"/>
    <col min="12" max="16384" width="10.875" style="35"/>
  </cols>
  <sheetData>
    <row r="1" spans="1:11" x14ac:dyDescent="0.25">
      <c r="A1" s="105" t="s">
        <v>57</v>
      </c>
      <c r="B1" s="105" t="s">
        <v>64</v>
      </c>
      <c r="C1" s="105" t="s">
        <v>65</v>
      </c>
      <c r="D1" s="105" t="s">
        <v>6</v>
      </c>
      <c r="E1" s="105" t="s">
        <v>66</v>
      </c>
      <c r="F1" s="105" t="s">
        <v>67</v>
      </c>
      <c r="G1" s="105" t="s">
        <v>68</v>
      </c>
      <c r="H1" s="106" t="s">
        <v>69</v>
      </c>
      <c r="I1" s="106"/>
      <c r="J1" s="106"/>
    </row>
    <row r="2" spans="1:11" x14ac:dyDescent="0.25">
      <c r="A2" s="105"/>
      <c r="B2" s="105"/>
      <c r="C2" s="105"/>
      <c r="D2" s="105"/>
      <c r="E2" s="105"/>
      <c r="F2" s="105"/>
      <c r="G2" s="105"/>
      <c r="H2" s="54" t="s">
        <v>66</v>
      </c>
      <c r="I2" s="54" t="s">
        <v>67</v>
      </c>
      <c r="J2" s="54" t="s">
        <v>68</v>
      </c>
    </row>
    <row r="3" spans="1:11" s="56" customFormat="1" x14ac:dyDescent="0.25">
      <c r="A3" s="55" t="s">
        <v>70</v>
      </c>
      <c r="B3" s="55" t="s">
        <v>71</v>
      </c>
      <c r="C3" s="55" t="s">
        <v>72</v>
      </c>
      <c r="D3" s="55" t="s">
        <v>73</v>
      </c>
      <c r="E3" s="55" t="s">
        <v>74</v>
      </c>
      <c r="F3" s="55"/>
      <c r="G3" s="55"/>
      <c r="H3" s="55" t="s">
        <v>75</v>
      </c>
      <c r="I3" s="55"/>
      <c r="J3" s="55"/>
    </row>
    <row r="4" spans="1:11" s="56" customFormat="1" x14ac:dyDescent="0.25">
      <c r="A4" s="57" t="s">
        <v>58</v>
      </c>
      <c r="B4" s="57" t="s">
        <v>76</v>
      </c>
      <c r="C4" s="57" t="s">
        <v>72</v>
      </c>
      <c r="D4" s="57" t="s">
        <v>73</v>
      </c>
      <c r="E4" s="57" t="s">
        <v>77</v>
      </c>
      <c r="F4" s="57" t="s">
        <v>78</v>
      </c>
      <c r="G4" s="57"/>
      <c r="H4" s="57" t="s">
        <v>79</v>
      </c>
      <c r="I4" s="57" t="s">
        <v>80</v>
      </c>
      <c r="J4" s="57"/>
    </row>
    <row r="5" spans="1:11" s="56" customFormat="1" x14ac:dyDescent="0.25">
      <c r="A5" s="58" t="s">
        <v>81</v>
      </c>
      <c r="B5" s="57" t="s">
        <v>82</v>
      </c>
      <c r="C5" s="57" t="s">
        <v>72</v>
      </c>
      <c r="D5" s="57" t="s">
        <v>73</v>
      </c>
      <c r="E5" s="57" t="s">
        <v>77</v>
      </c>
      <c r="F5" s="57" t="s">
        <v>78</v>
      </c>
      <c r="G5" s="59"/>
      <c r="H5" s="57" t="s">
        <v>79</v>
      </c>
      <c r="I5" s="57" t="s">
        <v>80</v>
      </c>
      <c r="J5" s="59"/>
    </row>
    <row r="6" spans="1:11" s="56" customFormat="1" x14ac:dyDescent="0.25">
      <c r="A6" s="57" t="s">
        <v>59</v>
      </c>
      <c r="B6" s="57" t="s">
        <v>83</v>
      </c>
      <c r="C6" s="57" t="s">
        <v>72</v>
      </c>
      <c r="D6" s="57" t="s">
        <v>73</v>
      </c>
      <c r="E6" s="57" t="s">
        <v>77</v>
      </c>
      <c r="F6" s="57" t="s">
        <v>78</v>
      </c>
      <c r="G6" s="57" t="s">
        <v>74</v>
      </c>
      <c r="H6" s="57" t="s">
        <v>79</v>
      </c>
      <c r="I6" s="57" t="s">
        <v>80</v>
      </c>
      <c r="J6" s="57" t="s">
        <v>84</v>
      </c>
    </row>
    <row r="7" spans="1:11" s="56" customFormat="1" ht="25.5" x14ac:dyDescent="0.25">
      <c r="A7" s="57" t="s">
        <v>85</v>
      </c>
      <c r="B7" s="57" t="s">
        <v>86</v>
      </c>
      <c r="C7" s="57" t="s">
        <v>72</v>
      </c>
      <c r="D7" s="57" t="s">
        <v>73</v>
      </c>
      <c r="E7" s="57" t="s">
        <v>77</v>
      </c>
      <c r="F7" s="57" t="s">
        <v>78</v>
      </c>
      <c r="G7" s="57"/>
      <c r="H7" s="57" t="s">
        <v>79</v>
      </c>
      <c r="I7" s="57" t="s">
        <v>80</v>
      </c>
      <c r="J7" s="57"/>
    </row>
    <row r="8" spans="1:11" s="56" customFormat="1" ht="25.5" x14ac:dyDescent="0.25">
      <c r="A8" s="57" t="s">
        <v>87</v>
      </c>
      <c r="B8" s="57" t="s">
        <v>88</v>
      </c>
      <c r="C8" s="57" t="s">
        <v>72</v>
      </c>
      <c r="D8" s="57" t="s">
        <v>73</v>
      </c>
      <c r="E8" s="57" t="s">
        <v>77</v>
      </c>
      <c r="F8" s="57" t="s">
        <v>78</v>
      </c>
      <c r="G8" s="57"/>
      <c r="H8" s="57" t="s">
        <v>79</v>
      </c>
      <c r="I8" s="57" t="s">
        <v>80</v>
      </c>
      <c r="J8" s="57"/>
    </row>
    <row r="9" spans="1:11" s="56" customFormat="1" x14ac:dyDescent="0.25">
      <c r="A9" s="57" t="s">
        <v>89</v>
      </c>
      <c r="B9" s="57" t="s">
        <v>90</v>
      </c>
      <c r="C9" s="57" t="s">
        <v>72</v>
      </c>
      <c r="D9" s="57" t="s">
        <v>73</v>
      </c>
      <c r="E9" s="57" t="s">
        <v>77</v>
      </c>
      <c r="F9" s="57" t="s">
        <v>78</v>
      </c>
      <c r="G9" s="57"/>
      <c r="H9" s="57" t="s">
        <v>79</v>
      </c>
      <c r="I9" s="57" t="s">
        <v>80</v>
      </c>
      <c r="J9" s="57"/>
    </row>
    <row r="10" spans="1:11" s="56" customFormat="1" x14ac:dyDescent="0.25">
      <c r="A10" s="57" t="s">
        <v>91</v>
      </c>
      <c r="B10" s="57" t="s">
        <v>92</v>
      </c>
      <c r="C10" s="57" t="s">
        <v>72</v>
      </c>
      <c r="D10" s="57" t="s">
        <v>73</v>
      </c>
      <c r="E10" s="57" t="s">
        <v>93</v>
      </c>
      <c r="F10" s="57"/>
      <c r="G10" s="57"/>
      <c r="H10" s="57" t="s">
        <v>75</v>
      </c>
      <c r="I10" s="57"/>
      <c r="J10" s="57"/>
    </row>
    <row r="11" spans="1:11" s="56" customFormat="1" ht="25.5" x14ac:dyDescent="0.25">
      <c r="A11" s="57" t="s">
        <v>94</v>
      </c>
      <c r="B11" s="57" t="s">
        <v>95</v>
      </c>
      <c r="C11" s="57" t="s">
        <v>72</v>
      </c>
      <c r="D11" s="57" t="s">
        <v>73</v>
      </c>
      <c r="E11" s="57" t="s">
        <v>77</v>
      </c>
      <c r="F11" s="57" t="s">
        <v>78</v>
      </c>
      <c r="G11" s="57"/>
      <c r="H11" s="57" t="s">
        <v>79</v>
      </c>
      <c r="I11" s="57" t="s">
        <v>80</v>
      </c>
      <c r="J11" s="57"/>
    </row>
    <row r="12" spans="1:11" s="56" customFormat="1" x14ac:dyDescent="0.25">
      <c r="A12" s="57" t="s">
        <v>96</v>
      </c>
      <c r="B12" s="57" t="s">
        <v>97</v>
      </c>
      <c r="C12" s="57" t="s">
        <v>72</v>
      </c>
      <c r="D12" s="57" t="s">
        <v>73</v>
      </c>
      <c r="E12" s="57" t="s">
        <v>77</v>
      </c>
      <c r="F12" s="57" t="s">
        <v>78</v>
      </c>
      <c r="G12" s="57"/>
      <c r="H12" s="57" t="s">
        <v>79</v>
      </c>
      <c r="I12" s="57" t="s">
        <v>80</v>
      </c>
      <c r="J12" s="57"/>
    </row>
    <row r="13" spans="1:11" ht="63" x14ac:dyDescent="0.25">
      <c r="A13" s="60" t="s">
        <v>98</v>
      </c>
      <c r="B13" s="60" t="s">
        <v>99</v>
      </c>
      <c r="C13" s="57" t="s">
        <v>72</v>
      </c>
      <c r="D13" s="61" t="s">
        <v>100</v>
      </c>
      <c r="E13" s="61"/>
      <c r="F13" s="62" t="s">
        <v>142</v>
      </c>
      <c r="G13" s="60"/>
      <c r="H13" s="57"/>
      <c r="I13" s="57" t="s">
        <v>75</v>
      </c>
      <c r="J13" s="60"/>
      <c r="K13" s="35" t="s">
        <v>101</v>
      </c>
    </row>
    <row r="14" spans="1:11" x14ac:dyDescent="0.25">
      <c r="A14" s="60" t="s">
        <v>102</v>
      </c>
      <c r="B14" s="60" t="s">
        <v>103</v>
      </c>
      <c r="C14" s="57" t="s">
        <v>72</v>
      </c>
      <c r="D14" s="61" t="s">
        <v>73</v>
      </c>
      <c r="E14" s="61"/>
      <c r="F14" s="62" t="s">
        <v>143</v>
      </c>
      <c r="G14" s="60"/>
      <c r="H14" s="57"/>
      <c r="I14" s="57" t="s">
        <v>75</v>
      </c>
      <c r="J14" s="60"/>
    </row>
    <row r="15" spans="1:11" ht="31.5" x14ac:dyDescent="0.25">
      <c r="A15" s="60" t="s">
        <v>104</v>
      </c>
      <c r="B15" s="60" t="s">
        <v>105</v>
      </c>
      <c r="C15" s="57" t="s">
        <v>106</v>
      </c>
      <c r="D15" s="60" t="s">
        <v>100</v>
      </c>
      <c r="E15" s="60" t="s">
        <v>141</v>
      </c>
      <c r="F15" s="60"/>
      <c r="G15" s="60"/>
      <c r="H15" s="57" t="s">
        <v>75</v>
      </c>
      <c r="I15" s="60"/>
      <c r="J15" s="60"/>
      <c r="K15" s="35" t="s">
        <v>107</v>
      </c>
    </row>
    <row r="16" spans="1:11" ht="94.5" x14ac:dyDescent="0.25">
      <c r="A16" s="62" t="s">
        <v>108</v>
      </c>
      <c r="B16" s="62"/>
      <c r="C16" s="58" t="s">
        <v>106</v>
      </c>
      <c r="D16" s="62" t="s">
        <v>109</v>
      </c>
      <c r="E16" s="61" t="s">
        <v>139</v>
      </c>
      <c r="F16" s="61" t="s">
        <v>140</v>
      </c>
      <c r="G16" s="61"/>
      <c r="H16" s="62" t="s">
        <v>110</v>
      </c>
      <c r="I16" s="62" t="s">
        <v>111</v>
      </c>
      <c r="J16" s="61"/>
      <c r="K16" s="63" t="s">
        <v>112</v>
      </c>
    </row>
    <row r="17" spans="1:11" ht="25.5" x14ac:dyDescent="0.25">
      <c r="A17" s="57" t="s">
        <v>113</v>
      </c>
      <c r="B17" s="57"/>
      <c r="C17" s="57" t="s">
        <v>72</v>
      </c>
      <c r="D17" s="57" t="s">
        <v>73</v>
      </c>
      <c r="E17" s="57" t="s">
        <v>114</v>
      </c>
      <c r="F17" s="57" t="s">
        <v>115</v>
      </c>
      <c r="G17" s="57"/>
      <c r="H17" s="64" t="s">
        <v>116</v>
      </c>
      <c r="I17" s="64" t="s">
        <v>117</v>
      </c>
      <c r="J17" s="57"/>
      <c r="K17" s="65" t="s">
        <v>118</v>
      </c>
    </row>
    <row r="20" spans="1:11" x14ac:dyDescent="0.25">
      <c r="A20" s="66" t="s">
        <v>119</v>
      </c>
    </row>
    <row r="21" spans="1:11" x14ac:dyDescent="0.25">
      <c r="A21" s="67" t="s">
        <v>120</v>
      </c>
      <c r="B21" s="68" t="s">
        <v>121</v>
      </c>
      <c r="C21" s="69" t="s">
        <v>122</v>
      </c>
      <c r="D21" s="68"/>
      <c r="E21" s="68"/>
    </row>
    <row r="22" spans="1:11" x14ac:dyDescent="0.25">
      <c r="A22" s="70" t="s">
        <v>123</v>
      </c>
      <c r="B22" s="71" t="s">
        <v>124</v>
      </c>
      <c r="C22" s="72" t="s">
        <v>125</v>
      </c>
      <c r="D22" s="71"/>
      <c r="E22" s="71"/>
    </row>
    <row r="23" spans="1:11" x14ac:dyDescent="0.25">
      <c r="A23" s="70" t="s">
        <v>126</v>
      </c>
      <c r="B23" s="71" t="s">
        <v>127</v>
      </c>
      <c r="C23" s="72" t="s">
        <v>128</v>
      </c>
      <c r="D23" s="71"/>
      <c r="E23" s="71"/>
    </row>
    <row r="24" spans="1:11" ht="31.5" x14ac:dyDescent="0.25">
      <c r="A24" s="70" t="s">
        <v>129</v>
      </c>
      <c r="B24" s="71" t="s">
        <v>130</v>
      </c>
      <c r="C24" s="72" t="s">
        <v>131</v>
      </c>
      <c r="D24" s="71"/>
      <c r="E24" s="71"/>
    </row>
    <row r="25" spans="1:11" x14ac:dyDescent="0.25">
      <c r="A25" s="70" t="s">
        <v>132</v>
      </c>
      <c r="B25" s="71" t="s">
        <v>133</v>
      </c>
      <c r="C25" s="72" t="s">
        <v>134</v>
      </c>
      <c r="D25" s="71"/>
      <c r="E25" s="71"/>
    </row>
    <row r="26" spans="1:11" ht="63" x14ac:dyDescent="0.25">
      <c r="A26" s="70" t="s">
        <v>135</v>
      </c>
      <c r="B26" s="71" t="s">
        <v>136</v>
      </c>
      <c r="C26" s="72" t="s">
        <v>137</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2015-02-26T13:02:50Z</dcterms:modified>
</cp:coreProperties>
</file>