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08\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K45" i="2" l="1"/>
  <c r="J21" i="2"/>
  <c r="I21" i="2"/>
  <c r="H21" i="2"/>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H12" i="1" s="1"/>
  <c r="M8" i="1"/>
  <c r="M7" i="1"/>
  <c r="M6" i="1"/>
  <c r="M5" i="1"/>
  <c r="F5" i="1"/>
  <c r="M4" i="1"/>
  <c r="M3" i="1"/>
  <c r="M2" i="1"/>
  <c r="M1" i="1"/>
  <c r="E9" i="1" s="1"/>
  <c r="F12" i="1" l="1"/>
  <c r="G12" i="1" s="1"/>
  <c r="H11" i="1"/>
  <c r="F11" i="1"/>
  <c r="G11" i="1"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F52" i="1" l="1"/>
  <c r="G52" i="1" s="1"/>
  <c r="H52" i="1"/>
  <c r="A53" i="1"/>
  <c r="H53" i="1" l="1"/>
  <c r="F53" i="1"/>
  <c r="G53" i="1" s="1"/>
  <c r="A54" i="1"/>
  <c r="H54" i="1" l="1"/>
  <c r="F54" i="1"/>
  <c r="G54" i="1" s="1"/>
  <c r="A55" i="1"/>
  <c r="F55" i="1" l="1"/>
  <c r="G55" i="1" s="1"/>
  <c r="H55" i="1"/>
  <c r="A56" i="1"/>
  <c r="H56" i="1" l="1"/>
  <c r="F56" i="1"/>
  <c r="G56" i="1" s="1"/>
  <c r="A57" i="1"/>
  <c r="H57" i="1" l="1"/>
  <c r="F57" i="1"/>
  <c r="G57" i="1" s="1"/>
  <c r="A58" i="1"/>
  <c r="F58" i="1" l="1"/>
  <c r="G58" i="1" s="1"/>
  <c r="H58" i="1"/>
  <c r="A59" i="1"/>
  <c r="H59" i="1" l="1"/>
  <c r="F59" i="1"/>
  <c r="G59" i="1" s="1"/>
  <c r="A60" i="1"/>
  <c r="F60" i="1" l="1"/>
  <c r="G60" i="1" s="1"/>
  <c r="H60" i="1"/>
  <c r="A61" i="1"/>
  <c r="F61" i="1" l="1"/>
  <c r="G61" i="1" s="1"/>
  <c r="H61" i="1"/>
  <c r="A62" i="1"/>
  <c r="H62" i="1" l="1"/>
  <c r="F62" i="1"/>
  <c r="G62" i="1" s="1"/>
  <c r="A63" i="1"/>
  <c r="F63" i="1" l="1"/>
  <c r="G63" i="1" s="1"/>
  <c r="A64" i="1"/>
  <c r="H63" i="1"/>
  <c r="F64" i="1" l="1"/>
  <c r="G64" i="1" s="1"/>
  <c r="H64" i="1"/>
  <c r="A65" i="1"/>
  <c r="F65" i="1" l="1"/>
  <c r="G65" i="1" s="1"/>
  <c r="A66" i="1"/>
  <c r="H65" i="1"/>
  <c r="F66" i="1" l="1"/>
  <c r="G66" i="1" s="1"/>
  <c r="H66" i="1"/>
  <c r="A67" i="1"/>
  <c r="F67" i="1" l="1"/>
  <c r="G67" i="1" s="1"/>
  <c r="A68" i="1"/>
  <c r="H67" i="1"/>
  <c r="F68" i="1" l="1"/>
  <c r="G68" i="1" s="1"/>
  <c r="H68" i="1"/>
  <c r="A69" i="1"/>
  <c r="F69" i="1" l="1"/>
  <c r="G69" i="1" s="1"/>
  <c r="H69" i="1"/>
  <c r="A70" i="1"/>
  <c r="F70" i="1" l="1"/>
  <c r="G70" i="1" s="1"/>
  <c r="H70" i="1"/>
  <c r="A71" i="1"/>
  <c r="F71" i="1" l="1"/>
  <c r="G71" i="1" s="1"/>
  <c r="A72" i="1"/>
  <c r="H71" i="1"/>
  <c r="F72" i="1" l="1"/>
  <c r="G72" i="1" s="1"/>
  <c r="H72" i="1"/>
  <c r="A73" i="1"/>
  <c r="F73" i="1" l="1"/>
  <c r="G73" i="1" s="1"/>
  <c r="A74" i="1"/>
  <c r="H73" i="1"/>
  <c r="F74" i="1" l="1"/>
  <c r="G74" i="1" s="1"/>
  <c r="H74" i="1"/>
  <c r="A75" i="1"/>
  <c r="F75" i="1" l="1"/>
  <c r="G75" i="1" s="1"/>
  <c r="A76" i="1"/>
  <c r="H75" i="1"/>
  <c r="F76" i="1" l="1"/>
  <c r="G76" i="1" s="1"/>
  <c r="H76" i="1"/>
  <c r="A77" i="1"/>
  <c r="F77" i="1" l="1"/>
  <c r="G77" i="1" s="1"/>
  <c r="H77" i="1"/>
  <c r="A78" i="1"/>
  <c r="F78" i="1" l="1"/>
  <c r="G78" i="1" s="1"/>
  <c r="A79" i="1"/>
  <c r="H78" i="1"/>
  <c r="F79" i="1" l="1"/>
  <c r="G79" i="1" s="1"/>
  <c r="A80" i="1"/>
  <c r="H79" i="1"/>
  <c r="F80" i="1" l="1"/>
  <c r="G80" i="1" s="1"/>
  <c r="H80" i="1"/>
  <c r="A81" i="1"/>
  <c r="F81" i="1" l="1"/>
  <c r="G81" i="1" s="1"/>
  <c r="A82" i="1"/>
  <c r="H81" i="1"/>
  <c r="F82" i="1" l="1"/>
  <c r="G82" i="1" s="1"/>
  <c r="H82" i="1"/>
  <c r="A83" i="1"/>
  <c r="F83" i="1" l="1"/>
  <c r="G83" i="1" s="1"/>
  <c r="A84" i="1"/>
  <c r="H83" i="1"/>
  <c r="F84" i="1" l="1"/>
  <c r="G84" i="1" s="1"/>
  <c r="H84" i="1"/>
  <c r="A85" i="1"/>
  <c r="F85" i="1" l="1"/>
  <c r="G85" i="1" s="1"/>
  <c r="A86" i="1"/>
  <c r="H85" i="1"/>
  <c r="F86" i="1" l="1"/>
  <c r="G86" i="1" s="1"/>
  <c r="A87" i="1"/>
  <c r="H86" i="1"/>
  <c r="F87" i="1" l="1"/>
  <c r="G87" i="1" s="1"/>
  <c r="H87" i="1"/>
  <c r="A88" i="1"/>
  <c r="F88" i="1" l="1"/>
  <c r="G88" i="1" s="1"/>
  <c r="H88" i="1"/>
  <c r="A89" i="1"/>
  <c r="F89" i="1" l="1"/>
  <c r="G89" i="1" s="1"/>
  <c r="H89" i="1"/>
  <c r="A90" i="1"/>
  <c r="F90" i="1" l="1"/>
  <c r="G90" i="1" s="1"/>
  <c r="H90" i="1"/>
  <c r="A91" i="1"/>
  <c r="F91" i="1" l="1"/>
  <c r="G91" i="1" s="1"/>
  <c r="A92" i="1"/>
  <c r="H91" i="1"/>
  <c r="F92" i="1" l="1"/>
  <c r="G92" i="1" s="1"/>
  <c r="H92" i="1"/>
  <c r="A93" i="1"/>
  <c r="F93" i="1" l="1"/>
  <c r="G93" i="1" s="1"/>
  <c r="A94" i="1"/>
  <c r="H93" i="1"/>
  <c r="F94" i="1" l="1"/>
  <c r="G94" i="1" s="1"/>
  <c r="A95" i="1"/>
  <c r="H94" i="1"/>
  <c r="F95" i="1" l="1"/>
  <c r="G95" i="1" s="1"/>
  <c r="A96" i="1"/>
  <c r="H95" i="1"/>
  <c r="F96" i="1" l="1"/>
  <c r="G96" i="1" s="1"/>
  <c r="H96" i="1"/>
  <c r="A97" i="1"/>
  <c r="F97" i="1" l="1"/>
  <c r="G97" i="1" s="1"/>
  <c r="A98" i="1"/>
  <c r="H97" i="1"/>
  <c r="F98" i="1" l="1"/>
  <c r="G98" i="1" s="1"/>
  <c r="H98" i="1"/>
  <c r="A99" i="1"/>
  <c r="F99" i="1" l="1"/>
  <c r="G99" i="1" s="1"/>
  <c r="A100" i="1"/>
  <c r="H99" i="1"/>
  <c r="F100" i="1" l="1"/>
  <c r="G100" i="1" s="1"/>
  <c r="H100" i="1"/>
  <c r="A101" i="1"/>
  <c r="F101" i="1" l="1"/>
  <c r="G101" i="1" s="1"/>
  <c r="A102" i="1"/>
  <c r="H101" i="1"/>
  <c r="F102" i="1" l="1"/>
  <c r="G102" i="1" s="1"/>
  <c r="A103" i="1"/>
  <c r="H102" i="1"/>
  <c r="F103" i="1" l="1"/>
  <c r="G103" i="1" s="1"/>
  <c r="H103" i="1"/>
  <c r="A104" i="1"/>
  <c r="F104" i="1" l="1"/>
  <c r="G104" i="1" s="1"/>
  <c r="H104" i="1"/>
  <c r="A105" i="1"/>
  <c r="F105" i="1" l="1"/>
  <c r="G105" i="1" s="1"/>
  <c r="H105" i="1"/>
  <c r="A106" i="1"/>
  <c r="F106" i="1" l="1"/>
  <c r="G106" i="1" s="1"/>
  <c r="H106" i="1"/>
  <c r="A107" i="1"/>
  <c r="F107" i="1" l="1"/>
  <c r="G107" i="1" s="1"/>
  <c r="A108" i="1"/>
  <c r="H107" i="1"/>
  <c r="F108" i="1" l="1"/>
  <c r="G108" i="1" s="1"/>
  <c r="H108" i="1"/>
</calcChain>
</file>

<file path=xl/sharedStrings.xml><?xml version="1.0" encoding="utf-8"?>
<sst xmlns="http://schemas.openxmlformats.org/spreadsheetml/2006/main" count="527" uniqueCount="244">
  <si>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</si>
  <si>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</si>
  <si>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</si>
  <si>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</si>
  <si>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</si>
  <si>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</si>
  <si>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</si>
  <si>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</si>
  <si>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</si>
  <si>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</si>
  <si>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</si>
  <si>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</si>
  <si>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</si>
  <si>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</si>
  <si>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</si>
  <si>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</si>
  <si>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</si>
  <si>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</si>
  <si>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</si>
  <si>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</si>
  <si>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</si>
  <si>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</si>
  <si>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</si>
  <si>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</si>
  <si>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</si>
  <si>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</si>
  <si>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</si>
  <si>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</si>
  <si>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</si>
  <si>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</si>
  <si>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</si>
  <si>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</si>
  <si>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</si>
  <si>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</si>
  <si>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</si>
  <si>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</si>
  <si>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</si>
  <si>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</si>
  <si>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</si>
  <si>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</si>
  <si>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</si>
  <si>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</si>
  <si>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</si>
  <si>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</si>
  <si>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</si>
  <si>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</si>
  <si>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</si>
  <si>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</si>
  <si>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</si>
  <si>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</si>
  <si>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</si>
  <si>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</si>
  <si>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</si>
  <si>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</si>
  <si>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</si>
  <si>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</si>
  <si>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</si>
  <si>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</si>
  <si>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</si>
  <si>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</si>
  <si>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</si>
  <si>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</si>
  <si>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</si>
  <si>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</si>
  <si>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</si>
  <si>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</si>
  <si>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</si>
  <si>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</si>
  <si>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</si>
  <si>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</si>
  <si>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</si>
  <si>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</si>
  <si>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</si>
  <si>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</si>
  <si>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</si>
  <si>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</si>
  <si>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</si>
  <si>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</si>
  <si>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</si>
  <si>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</si>
  <si>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</si>
  <si>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</si>
  <si>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</si>
  <si>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</si>
  <si>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</si>
  <si>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</si>
  <si>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</si>
  <si>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</si>
  <si>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</si>
  <si>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</si>
  <si>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</si>
  <si>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</si>
  <si>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</si>
  <si>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</si>
  <si>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</si>
  <si>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</si>
  <si>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</si>
  <si>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</si>
  <si>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</si>
  <si>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</si>
  <si>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</si>
  <si>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</si>
  <si>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</si>
  <si>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</si>
  <si>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</si>
  <si>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</si>
  <si>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</si>
  <si>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</si>
  <si>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</si>
  <si>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</si>
  <si>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</si>
  <si>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</si>
  <si>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</si>
  <si>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</si>
  <si>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</si>
  <si>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</si>
  <si>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</si>
  <si>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</si>
  <si>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</si>
  <si>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</si>
  <si>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</si>
  <si>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</si>
  <si>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</si>
  <si>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</si>
  <si>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</si>
  <si>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</si>
  <si>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</si>
  <si>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</si>
  <si>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</si>
  <si>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</si>
  <si>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</si>
  <si>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</si>
  <si>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</si>
  <si>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</si>
  <si>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</si>
  <si>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</si>
  <si>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</si>
  <si>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</si>
  <si>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</si>
  <si>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</si>
  <si>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</si>
  <si>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</si>
  <si>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</si>
  <si>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</si>
  <si>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</si>
  <si>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</si>
  <si>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</si>
  <si>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</si>
  <si>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</si>
  <si>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</si>
  <si>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</si>
  <si>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</si>
  <si>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</si>
  <si>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</si>
  <si>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</si>
  <si>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</si>
  <si>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</si>
  <si>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</si>
  <si>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</si>
  <si>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</si>
  <si>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</si>
  <si>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</si>
  <si>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</si>
  <si>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</si>
  <si>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</si>
  <si>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</si>
  <si>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</si>
  <si>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</si>
  <si>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</si>
  <si>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</si>
  <si>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</si>
  <si>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</si>
  <si>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</si>
  <si>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</si>
  <si>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</si>
  <si>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</si>
  <si>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</si>
  <si>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</si>
  <si>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</si>
  <si>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</si>
  <si>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</si>
  <si>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</si>
  <si>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</si>
  <si>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</si>
  <si>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</si>
  <si>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</si>
  <si>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</si>
  <si>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factorización</t>
  </si>
  <si>
    <t>Liliana Rozo</t>
  </si>
  <si>
    <t>Cuaderno de Estudio</t>
  </si>
  <si>
    <t>MA_08_04_CO</t>
  </si>
  <si>
    <t>Ilustración</t>
  </si>
  <si>
    <t>Imagen y texto como la que aparece en las observaciones. Cambiar los colores.</t>
  </si>
  <si>
    <t>IMG02</t>
  </si>
  <si>
    <t>IMG03</t>
  </si>
  <si>
    <t>Imagen como la que aparece en las observaciones. Esta imagen se va a ubicar dentro de una tabla.</t>
  </si>
  <si>
    <t xml:space="preserve">Imagen como la que aparece en las observaciones. </t>
  </si>
  <si>
    <t>IMG04</t>
  </si>
  <si>
    <t>IMG05</t>
  </si>
  <si>
    <t>IMG06</t>
  </si>
  <si>
    <t>Imagen y texto como la que aparece en las observaciones, dibujar las cotas de cada lado que tiene la medida. Dar color diferente a cada rectángulo.</t>
  </si>
  <si>
    <t>IMG07</t>
  </si>
  <si>
    <t xml:space="preserve">Imagen y texto como la que aparece en las observaciones, dibujar las cotas de cada lado que tiene la medida. </t>
  </si>
  <si>
    <t>Imagen y texto como el que aparece en las observaciones.</t>
  </si>
  <si>
    <t>IMG08</t>
  </si>
  <si>
    <t>fq01</t>
  </si>
  <si>
    <t>fq02</t>
  </si>
  <si>
    <t>fq03</t>
  </si>
  <si>
    <t>fq04</t>
  </si>
  <si>
    <t>fq05</t>
  </si>
  <si>
    <t>fq06</t>
  </si>
  <si>
    <t>Imagen y texto como el que aparece en las observaciones, poner cotas.</t>
  </si>
  <si>
    <t>fq07</t>
  </si>
  <si>
    <t>fq08</t>
  </si>
  <si>
    <t>fq09</t>
  </si>
  <si>
    <t>fq10</t>
  </si>
  <si>
    <t>fq11</t>
  </si>
  <si>
    <t>fq12</t>
  </si>
  <si>
    <t>fq13</t>
  </si>
  <si>
    <t>fq14</t>
  </si>
  <si>
    <t>Imagen y texto como el que aparece en las observaciones. Ajustar las cotas.</t>
  </si>
  <si>
    <t>Imagen y texto con colores como el que aparece en las observaciones.</t>
  </si>
  <si>
    <t>fq15</t>
  </si>
  <si>
    <t>fq16</t>
  </si>
  <si>
    <t>fq17</t>
  </si>
  <si>
    <t>fq18</t>
  </si>
  <si>
    <t>fq19</t>
  </si>
  <si>
    <t>fq20</t>
  </si>
  <si>
    <t>fq21</t>
  </si>
  <si>
    <t>fq22</t>
  </si>
  <si>
    <t>Imagen y texto como el que aparece en las observaciones. La fuente debe tener el mismo tamaño.</t>
  </si>
  <si>
    <t>fq23</t>
  </si>
  <si>
    <t>fq24</t>
  </si>
  <si>
    <t>fq25</t>
  </si>
  <si>
    <t>fq26</t>
  </si>
  <si>
    <t>fq27</t>
  </si>
  <si>
    <t>fq28</t>
  </si>
  <si>
    <t>fq29</t>
  </si>
  <si>
    <t>fq30</t>
  </si>
  <si>
    <t>fq31</t>
  </si>
  <si>
    <t xml:space="preserve">Imagen y texto como el que aparece en las observaciones. </t>
  </si>
  <si>
    <t>fq32</t>
  </si>
  <si>
    <t>Imagen y texto con colores como el que aparece en las observaciones. Las flechas deben ser del mismo grosor.</t>
  </si>
  <si>
    <t>fq33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</si>
</sst>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26" Type="http://schemas.openxmlformats.org/officeDocument/2006/relationships/image" Target="../media/image36.png"/><Relationship Id="rId3" Type="http://schemas.openxmlformats.org/officeDocument/2006/relationships/image" Target="../media/image13.png"/><Relationship Id="rId21" Type="http://schemas.openxmlformats.org/officeDocument/2006/relationships/image" Target="../media/image31.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7.png"/><Relationship Id="rId25" Type="http://schemas.openxmlformats.org/officeDocument/2006/relationships/image" Target="../media/image35.png"/><Relationship Id="rId2" Type="http://schemas.openxmlformats.org/officeDocument/2006/relationships/image" Target="../media/image12.png"/><Relationship Id="rId16" Type="http://schemas.openxmlformats.org/officeDocument/2006/relationships/image" Target="../media/image26.png"/><Relationship Id="rId20" Type="http://schemas.openxmlformats.org/officeDocument/2006/relationships/image" Target="../media/image30.png"/><Relationship Id="rId29" Type="http://schemas.openxmlformats.org/officeDocument/2006/relationships/image" Target="../media/image39.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34.png"/><Relationship Id="rId5" Type="http://schemas.openxmlformats.org/officeDocument/2006/relationships/image" Target="../media/image15.png"/><Relationship Id="rId15" Type="http://schemas.openxmlformats.org/officeDocument/2006/relationships/image" Target="../media/image25.png"/><Relationship Id="rId23" Type="http://schemas.openxmlformats.org/officeDocument/2006/relationships/image" Target="../media/image33.png"/><Relationship Id="rId28" Type="http://schemas.openxmlformats.org/officeDocument/2006/relationships/image" Target="../media/image38.png"/><Relationship Id="rId10" Type="http://schemas.openxmlformats.org/officeDocument/2006/relationships/image" Target="../media/image20.png"/><Relationship Id="rId19" Type="http://schemas.openxmlformats.org/officeDocument/2006/relationships/image" Target="../media/image29.png"/><Relationship Id="rId31" Type="http://schemas.openxmlformats.org/officeDocument/2006/relationships/image" Target="../media/image41.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 Id="rId22" Type="http://schemas.openxmlformats.org/officeDocument/2006/relationships/image" Target="../media/image32.png"/><Relationship Id="rId27" Type="http://schemas.openxmlformats.org/officeDocument/2006/relationships/image" Target="../media/image37.png"/><Relationship Id="rId30" Type="http://schemas.openxmlformats.org/officeDocument/2006/relationships/image" Target="../media/image4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19050</xdr:colOff>
          <xdr:row>9</xdr:row>
          <xdr:rowOff>171450</xdr:rowOff>
        </xdr:from>
        <xdr:to>
          <xdr:col>10</xdr:col>
          <xdr:colOff>3876675</xdr:colOff>
          <xdr:row>9</xdr:row>
          <xdr:rowOff>2143125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104775</xdr:colOff>
          <xdr:row>10</xdr:row>
          <xdr:rowOff>76200</xdr:rowOff>
        </xdr:from>
        <xdr:to>
          <xdr:col>10</xdr:col>
          <xdr:colOff>3895725</xdr:colOff>
          <xdr:row>10</xdr:row>
          <xdr:rowOff>1981200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133350</xdr:colOff>
          <xdr:row>11</xdr:row>
          <xdr:rowOff>219075</xdr:rowOff>
        </xdr:from>
        <xdr:to>
          <xdr:col>15</xdr:col>
          <xdr:colOff>171450</xdr:colOff>
          <xdr:row>11</xdr:row>
          <xdr:rowOff>1609725</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1628775</xdr:colOff>
          <xdr:row>12</xdr:row>
          <xdr:rowOff>180975</xdr:rowOff>
        </xdr:from>
        <xdr:to>
          <xdr:col>10</xdr:col>
          <xdr:colOff>2286000</xdr:colOff>
          <xdr:row>12</xdr:row>
          <xdr:rowOff>1038225</xdr:rowOff>
        </xdr:to>
        <xdr:sp macro="" textlink="">
          <xdr:nvSpPr>
            <xdr:cNvPr id="2064" name="Object 16" hidden="1">
              <a:extLst>
                <a:ext uri="{63B3BB69-23CF-44E3-9099-C40C66FF867C}">
                  <a14:compatExt spid="_x0000_s206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1657350</xdr:colOff>
          <xdr:row>13</xdr:row>
          <xdr:rowOff>200025</xdr:rowOff>
        </xdr:from>
        <xdr:to>
          <xdr:col>10</xdr:col>
          <xdr:colOff>2505075</xdr:colOff>
          <xdr:row>13</xdr:row>
          <xdr:rowOff>885825</xdr:rowOff>
        </xdr:to>
        <xdr:sp macro="" textlink="">
          <xdr:nvSpPr>
            <xdr:cNvPr id="2066" name="Object 18" hidden="1">
              <a:extLst>
                <a:ext uri="{63B3BB69-23CF-44E3-9099-C40C66FF867C}">
                  <a14:compatExt spid="_x0000_s206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1219200</xdr:colOff>
      <xdr:row>14</xdr:row>
      <xdr:rowOff>257175</xdr:rowOff>
    </xdr:from>
    <xdr:to>
      <xdr:col>10</xdr:col>
      <xdr:colOff>2698115</xdr:colOff>
      <xdr:row>14</xdr:row>
      <xdr:rowOff>752475</xdr:rowOff>
    </xdr:to>
    <xdr:pic>
      <xdr:nvPicPr>
        <xdr:cNvPr id="11" name="Imagen 10"/>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3150" y="10868025"/>
          <a:ext cx="1478915" cy="4953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85725</xdr:colOff>
          <xdr:row>15</xdr:row>
          <xdr:rowOff>276225</xdr:rowOff>
        </xdr:from>
        <xdr:to>
          <xdr:col>10</xdr:col>
          <xdr:colOff>3733800</xdr:colOff>
          <xdr:row>15</xdr:row>
          <xdr:rowOff>2124075</xdr:rowOff>
        </xdr:to>
        <xdr:sp macro="" textlink="">
          <xdr:nvSpPr>
            <xdr:cNvPr id="2069" name="Object 21" hidden="1">
              <a:extLst>
                <a:ext uri="{63B3BB69-23CF-44E3-9099-C40C66FF867C}">
                  <a14:compatExt spid="_x0000_s20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962025</xdr:colOff>
      <xdr:row>19</xdr:row>
      <xdr:rowOff>66675</xdr:rowOff>
    </xdr:from>
    <xdr:to>
      <xdr:col>10</xdr:col>
      <xdr:colOff>2895600</xdr:colOff>
      <xdr:row>19</xdr:row>
      <xdr:rowOff>1485900</xdr:rowOff>
    </xdr:to>
    <xdr:pic>
      <xdr:nvPicPr>
        <xdr:cNvPr id="17" name="Imagen 1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25975" y="16621125"/>
          <a:ext cx="1933575" cy="1419225"/>
        </a:xfrm>
        <a:prstGeom prst="rect">
          <a:avLst/>
        </a:prstGeom>
        <a:noFill/>
        <a:ln>
          <a:noFill/>
        </a:ln>
      </xdr:spPr>
    </xdr:pic>
    <xdr:clientData/>
  </xdr:twoCellAnchor>
  <xdr:twoCellAnchor editAs="oneCell">
    <xdr:from>
      <xdr:col>10</xdr:col>
      <xdr:colOff>133350</xdr:colOff>
      <xdr:row>20</xdr:row>
      <xdr:rowOff>171450</xdr:rowOff>
    </xdr:from>
    <xdr:to>
      <xdr:col>10</xdr:col>
      <xdr:colOff>3619500</xdr:colOff>
      <xdr:row>20</xdr:row>
      <xdr:rowOff>908685</xdr:rowOff>
    </xdr:to>
    <xdr:pic>
      <xdr:nvPicPr>
        <xdr:cNvPr id="18" name="Imagen 17"/>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97300" y="18411825"/>
          <a:ext cx="3486150" cy="737235"/>
        </a:xfrm>
        <a:prstGeom prst="rect">
          <a:avLst/>
        </a:prstGeom>
        <a:noFill/>
        <a:ln>
          <a:noFill/>
        </a:ln>
      </xdr:spPr>
    </xdr:pic>
    <xdr:clientData/>
  </xdr:twoCellAnchor>
  <xdr:twoCellAnchor editAs="oneCell">
    <xdr:from>
      <xdr:col>10</xdr:col>
      <xdr:colOff>295275</xdr:colOff>
      <xdr:row>21</xdr:row>
      <xdr:rowOff>257175</xdr:rowOff>
    </xdr:from>
    <xdr:to>
      <xdr:col>10</xdr:col>
      <xdr:colOff>3762375</xdr:colOff>
      <xdr:row>21</xdr:row>
      <xdr:rowOff>835025</xdr:rowOff>
    </xdr:to>
    <xdr:pic>
      <xdr:nvPicPr>
        <xdr:cNvPr id="19" name="Imagen 18"/>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59225" y="19545300"/>
          <a:ext cx="3467100" cy="577850"/>
        </a:xfrm>
        <a:prstGeom prst="rect">
          <a:avLst/>
        </a:prstGeom>
        <a:noFill/>
        <a:ln>
          <a:noFill/>
        </a:ln>
      </xdr:spPr>
    </xdr:pic>
    <xdr:clientData/>
  </xdr:twoCellAnchor>
  <xdr:twoCellAnchor editAs="oneCell">
    <xdr:from>
      <xdr:col>10</xdr:col>
      <xdr:colOff>171450</xdr:colOff>
      <xdr:row>22</xdr:row>
      <xdr:rowOff>228600</xdr:rowOff>
    </xdr:from>
    <xdr:to>
      <xdr:col>10</xdr:col>
      <xdr:colOff>3457575</xdr:colOff>
      <xdr:row>22</xdr:row>
      <xdr:rowOff>812800</xdr:rowOff>
    </xdr:to>
    <xdr:pic>
      <xdr:nvPicPr>
        <xdr:cNvPr id="20" name="Imagen 1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35400" y="20716875"/>
          <a:ext cx="3286125" cy="58420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847725</xdr:colOff>
          <xdr:row>23</xdr:row>
          <xdr:rowOff>104775</xdr:rowOff>
        </xdr:from>
        <xdr:to>
          <xdr:col>10</xdr:col>
          <xdr:colOff>2276475</xdr:colOff>
          <xdr:row>23</xdr:row>
          <xdr:rowOff>1466850</xdr:rowOff>
        </xdr:to>
        <xdr:sp macro="" textlink="">
          <xdr:nvSpPr>
            <xdr:cNvPr id="2076" name="Object 28" hidden="1">
              <a:extLst>
                <a:ext uri="{63B3BB69-23CF-44E3-9099-C40C66FF867C}">
                  <a14:compatExt spid="_x0000_s20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161925</xdr:colOff>
      <xdr:row>24</xdr:row>
      <xdr:rowOff>371475</xdr:rowOff>
    </xdr:from>
    <xdr:to>
      <xdr:col>10</xdr:col>
      <xdr:colOff>3019425</xdr:colOff>
      <xdr:row>24</xdr:row>
      <xdr:rowOff>872490</xdr:rowOff>
    </xdr:to>
    <xdr:pic>
      <xdr:nvPicPr>
        <xdr:cNvPr id="22" name="Imagen 2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525875" y="23507700"/>
          <a:ext cx="2857500" cy="501015"/>
        </a:xfrm>
        <a:prstGeom prst="rect">
          <a:avLst/>
        </a:prstGeom>
        <a:noFill/>
        <a:ln>
          <a:noFill/>
        </a:ln>
      </xdr:spPr>
    </xdr:pic>
    <xdr:clientData/>
  </xdr:twoCellAnchor>
  <xdr:twoCellAnchor editAs="oneCell">
    <xdr:from>
      <xdr:col>10</xdr:col>
      <xdr:colOff>190500</xdr:colOff>
      <xdr:row>25</xdr:row>
      <xdr:rowOff>200025</xdr:rowOff>
    </xdr:from>
    <xdr:to>
      <xdr:col>10</xdr:col>
      <xdr:colOff>3378200</xdr:colOff>
      <xdr:row>25</xdr:row>
      <xdr:rowOff>726440</xdr:rowOff>
    </xdr:to>
    <xdr:pic>
      <xdr:nvPicPr>
        <xdr:cNvPr id="23" name="Imagen 22"/>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554450" y="24469725"/>
          <a:ext cx="3187700" cy="526415"/>
        </a:xfrm>
        <a:prstGeom prst="rect">
          <a:avLst/>
        </a:prstGeom>
        <a:noFill/>
        <a:ln>
          <a:noFill/>
        </a:ln>
      </xdr:spPr>
    </xdr:pic>
    <xdr:clientData/>
  </xdr:twoCellAnchor>
  <xdr:twoCellAnchor editAs="oneCell">
    <xdr:from>
      <xdr:col>10</xdr:col>
      <xdr:colOff>200025</xdr:colOff>
      <xdr:row>26</xdr:row>
      <xdr:rowOff>171450</xdr:rowOff>
    </xdr:from>
    <xdr:to>
      <xdr:col>10</xdr:col>
      <xdr:colOff>3686175</xdr:colOff>
      <xdr:row>26</xdr:row>
      <xdr:rowOff>729615</xdr:rowOff>
    </xdr:to>
    <xdr:pic>
      <xdr:nvPicPr>
        <xdr:cNvPr id="24" name="Imagen 23"/>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63975" y="25317450"/>
          <a:ext cx="3486150" cy="558165"/>
        </a:xfrm>
        <a:prstGeom prst="rect">
          <a:avLst/>
        </a:prstGeom>
        <a:noFill/>
        <a:ln>
          <a:noFill/>
        </a:ln>
      </xdr:spPr>
    </xdr:pic>
    <xdr:clientData/>
  </xdr:twoCellAnchor>
  <xdr:twoCellAnchor editAs="oneCell">
    <xdr:from>
      <xdr:col>10</xdr:col>
      <xdr:colOff>180975</xdr:colOff>
      <xdr:row>16</xdr:row>
      <xdr:rowOff>247650</xdr:rowOff>
    </xdr:from>
    <xdr:to>
      <xdr:col>10</xdr:col>
      <xdr:colOff>3933825</xdr:colOff>
      <xdr:row>16</xdr:row>
      <xdr:rowOff>809625</xdr:rowOff>
    </xdr:to>
    <xdr:pic>
      <xdr:nvPicPr>
        <xdr:cNvPr id="26" name="Imagen 25"/>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544925" y="14173200"/>
          <a:ext cx="3752850" cy="561975"/>
        </a:xfrm>
        <a:prstGeom prst="rect">
          <a:avLst/>
        </a:prstGeom>
        <a:noFill/>
        <a:ln>
          <a:noFill/>
        </a:ln>
      </xdr:spPr>
    </xdr:pic>
    <xdr:clientData/>
  </xdr:twoCellAnchor>
  <xdr:twoCellAnchor editAs="oneCell">
    <xdr:from>
      <xdr:col>10</xdr:col>
      <xdr:colOff>161925</xdr:colOff>
      <xdr:row>17</xdr:row>
      <xdr:rowOff>123825</xdr:rowOff>
    </xdr:from>
    <xdr:to>
      <xdr:col>10</xdr:col>
      <xdr:colOff>3813175</xdr:colOff>
      <xdr:row>17</xdr:row>
      <xdr:rowOff>695325</xdr:rowOff>
    </xdr:to>
    <xdr:pic>
      <xdr:nvPicPr>
        <xdr:cNvPr id="27" name="Imagen 26"/>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525875" y="15182850"/>
          <a:ext cx="3651250" cy="571500"/>
        </a:xfrm>
        <a:prstGeom prst="rect">
          <a:avLst/>
        </a:prstGeom>
        <a:noFill/>
        <a:ln>
          <a:noFill/>
        </a:ln>
      </xdr:spPr>
    </xdr:pic>
    <xdr:clientData/>
  </xdr:twoCellAnchor>
  <xdr:twoCellAnchor editAs="oneCell">
    <xdr:from>
      <xdr:col>10</xdr:col>
      <xdr:colOff>219075</xdr:colOff>
      <xdr:row>18</xdr:row>
      <xdr:rowOff>133350</xdr:rowOff>
    </xdr:from>
    <xdr:to>
      <xdr:col>10</xdr:col>
      <xdr:colOff>3527425</xdr:colOff>
      <xdr:row>18</xdr:row>
      <xdr:rowOff>603250</xdr:rowOff>
    </xdr:to>
    <xdr:pic>
      <xdr:nvPicPr>
        <xdr:cNvPr id="28" name="Imagen 27"/>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583025" y="15963900"/>
          <a:ext cx="3308350" cy="469900"/>
        </a:xfrm>
        <a:prstGeom prst="rect">
          <a:avLst/>
        </a:prstGeom>
        <a:noFill/>
        <a:ln>
          <a:noFill/>
        </a:ln>
      </xdr:spPr>
    </xdr:pic>
    <xdr:clientData/>
  </xdr:twoCellAnchor>
  <xdr:twoCellAnchor editAs="oneCell">
    <xdr:from>
      <xdr:col>10</xdr:col>
      <xdr:colOff>57150</xdr:colOff>
      <xdr:row>27</xdr:row>
      <xdr:rowOff>9525</xdr:rowOff>
    </xdr:from>
    <xdr:to>
      <xdr:col>10</xdr:col>
      <xdr:colOff>3472180</xdr:colOff>
      <xdr:row>27</xdr:row>
      <xdr:rowOff>587375</xdr:rowOff>
    </xdr:to>
    <xdr:pic>
      <xdr:nvPicPr>
        <xdr:cNvPr id="29" name="Imagen 28"/>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421100" y="26012775"/>
          <a:ext cx="3415030" cy="577850"/>
        </a:xfrm>
        <a:prstGeom prst="rect">
          <a:avLst/>
        </a:prstGeom>
        <a:noFill/>
        <a:ln>
          <a:noFill/>
        </a:ln>
      </xdr:spPr>
    </xdr:pic>
    <xdr:clientData/>
  </xdr:twoCellAnchor>
  <xdr:twoCellAnchor editAs="oneCell">
    <xdr:from>
      <xdr:col>10</xdr:col>
      <xdr:colOff>323850</xdr:colOff>
      <xdr:row>28</xdr:row>
      <xdr:rowOff>152400</xdr:rowOff>
    </xdr:from>
    <xdr:to>
      <xdr:col>10</xdr:col>
      <xdr:colOff>3041650</xdr:colOff>
      <xdr:row>28</xdr:row>
      <xdr:rowOff>514350</xdr:rowOff>
    </xdr:to>
    <xdr:pic>
      <xdr:nvPicPr>
        <xdr:cNvPr id="30" name="Imagen 29"/>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687800" y="26812875"/>
          <a:ext cx="2717800" cy="361950"/>
        </a:xfrm>
        <a:prstGeom prst="rect">
          <a:avLst/>
        </a:prstGeom>
        <a:noFill/>
        <a:ln>
          <a:noFill/>
        </a:ln>
      </xdr:spPr>
    </xdr:pic>
    <xdr:clientData/>
  </xdr:twoCellAnchor>
  <xdr:twoCellAnchor editAs="oneCell">
    <xdr:from>
      <xdr:col>10</xdr:col>
      <xdr:colOff>167091</xdr:colOff>
      <xdr:row>29</xdr:row>
      <xdr:rowOff>123826</xdr:rowOff>
    </xdr:from>
    <xdr:to>
      <xdr:col>10</xdr:col>
      <xdr:colOff>3038474</xdr:colOff>
      <xdr:row>29</xdr:row>
      <xdr:rowOff>1743076</xdr:rowOff>
    </xdr:to>
    <xdr:pic>
      <xdr:nvPicPr>
        <xdr:cNvPr id="31" name="Imagen 30"/>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531041" y="27432001"/>
          <a:ext cx="2871383" cy="161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228600</xdr:colOff>
      <xdr:row>30</xdr:row>
      <xdr:rowOff>276225</xdr:rowOff>
    </xdr:from>
    <xdr:to>
      <xdr:col>16</xdr:col>
      <xdr:colOff>48260</xdr:colOff>
      <xdr:row>30</xdr:row>
      <xdr:rowOff>1127760</xdr:rowOff>
    </xdr:to>
    <xdr:pic>
      <xdr:nvPicPr>
        <xdr:cNvPr id="35" name="Imagen 34"/>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592550" y="29432250"/>
          <a:ext cx="4601210" cy="851535"/>
        </a:xfrm>
        <a:prstGeom prst="rect">
          <a:avLst/>
        </a:prstGeom>
        <a:noFill/>
        <a:ln>
          <a:noFill/>
        </a:ln>
      </xdr:spPr>
    </xdr:pic>
    <xdr:clientData/>
  </xdr:twoCellAnchor>
  <xdr:twoCellAnchor editAs="oneCell">
    <xdr:from>
      <xdr:col>10</xdr:col>
      <xdr:colOff>190500</xdr:colOff>
      <xdr:row>31</xdr:row>
      <xdr:rowOff>228600</xdr:rowOff>
    </xdr:from>
    <xdr:to>
      <xdr:col>16</xdr:col>
      <xdr:colOff>10160</xdr:colOff>
      <xdr:row>31</xdr:row>
      <xdr:rowOff>1073785</xdr:rowOff>
    </xdr:to>
    <xdr:pic>
      <xdr:nvPicPr>
        <xdr:cNvPr id="36" name="Imagen 35"/>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6554450" y="30765750"/>
          <a:ext cx="4601210" cy="845185"/>
        </a:xfrm>
        <a:prstGeom prst="rect">
          <a:avLst/>
        </a:prstGeom>
        <a:noFill/>
        <a:ln>
          <a:noFill/>
        </a:ln>
      </xdr:spPr>
    </xdr:pic>
    <xdr:clientData/>
  </xdr:twoCellAnchor>
  <xdr:twoCellAnchor editAs="oneCell">
    <xdr:from>
      <xdr:col>10</xdr:col>
      <xdr:colOff>123825</xdr:colOff>
      <xdr:row>32</xdr:row>
      <xdr:rowOff>219075</xdr:rowOff>
    </xdr:from>
    <xdr:to>
      <xdr:col>15</xdr:col>
      <xdr:colOff>618490</xdr:colOff>
      <xdr:row>32</xdr:row>
      <xdr:rowOff>949325</xdr:rowOff>
    </xdr:to>
    <xdr:pic>
      <xdr:nvPicPr>
        <xdr:cNvPr id="37" name="Imagen 36"/>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6487775" y="32032575"/>
          <a:ext cx="4447540" cy="730250"/>
        </a:xfrm>
        <a:prstGeom prst="rect">
          <a:avLst/>
        </a:prstGeom>
        <a:noFill/>
        <a:ln>
          <a:noFill/>
        </a:ln>
      </xdr:spPr>
    </xdr:pic>
    <xdr:clientData/>
  </xdr:twoCellAnchor>
  <xdr:twoCellAnchor editAs="oneCell">
    <xdr:from>
      <xdr:col>10</xdr:col>
      <xdr:colOff>200025</xdr:colOff>
      <xdr:row>33</xdr:row>
      <xdr:rowOff>200025</xdr:rowOff>
    </xdr:from>
    <xdr:to>
      <xdr:col>16</xdr:col>
      <xdr:colOff>5080</xdr:colOff>
      <xdr:row>33</xdr:row>
      <xdr:rowOff>941070</xdr:rowOff>
    </xdr:to>
    <xdr:pic>
      <xdr:nvPicPr>
        <xdr:cNvPr id="38" name="Imagen 37"/>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563975" y="33080325"/>
          <a:ext cx="4586605" cy="741045"/>
        </a:xfrm>
        <a:prstGeom prst="rect">
          <a:avLst/>
        </a:prstGeom>
        <a:noFill/>
        <a:ln>
          <a:noFill/>
        </a:ln>
      </xdr:spPr>
    </xdr:pic>
    <xdr:clientData/>
  </xdr:twoCellAnchor>
  <xdr:twoCellAnchor editAs="oneCell">
    <xdr:from>
      <xdr:col>10</xdr:col>
      <xdr:colOff>209550</xdr:colOff>
      <xdr:row>34</xdr:row>
      <xdr:rowOff>123825</xdr:rowOff>
    </xdr:from>
    <xdr:to>
      <xdr:col>15</xdr:col>
      <xdr:colOff>565150</xdr:colOff>
      <xdr:row>34</xdr:row>
      <xdr:rowOff>842645</xdr:rowOff>
    </xdr:to>
    <xdr:pic>
      <xdr:nvPicPr>
        <xdr:cNvPr id="39" name="Imagen 38"/>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0" y="34061400"/>
          <a:ext cx="4308475" cy="718820"/>
        </a:xfrm>
        <a:prstGeom prst="rect">
          <a:avLst/>
        </a:prstGeom>
        <a:noFill/>
        <a:ln>
          <a:noFill/>
        </a:ln>
      </xdr:spPr>
    </xdr:pic>
    <xdr:clientData/>
  </xdr:twoCellAnchor>
  <xdr:twoCellAnchor editAs="oneCell">
    <xdr:from>
      <xdr:col>10</xdr:col>
      <xdr:colOff>209550</xdr:colOff>
      <xdr:row>35</xdr:row>
      <xdr:rowOff>95250</xdr:rowOff>
    </xdr:from>
    <xdr:to>
      <xdr:col>15</xdr:col>
      <xdr:colOff>689610</xdr:colOff>
      <xdr:row>35</xdr:row>
      <xdr:rowOff>847725</xdr:rowOff>
    </xdr:to>
    <xdr:pic>
      <xdr:nvPicPr>
        <xdr:cNvPr id="40" name="Imagen 39"/>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573500" y="35042475"/>
          <a:ext cx="4432935" cy="75247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161925</xdr:colOff>
          <xdr:row>36</xdr:row>
          <xdr:rowOff>219075</xdr:rowOff>
        </xdr:from>
        <xdr:to>
          <xdr:col>10</xdr:col>
          <xdr:colOff>2990850</xdr:colOff>
          <xdr:row>36</xdr:row>
          <xdr:rowOff>733425</xdr:rowOff>
        </xdr:to>
        <xdr:sp macro="" textlink="">
          <xdr:nvSpPr>
            <xdr:cNvPr id="2086" name="Object 38" hidden="1">
              <a:extLst>
                <a:ext uri="{63B3BB69-23CF-44E3-9099-C40C66FF867C}">
                  <a14:compatExt spid="_x0000_s20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180975</xdr:colOff>
          <xdr:row>37</xdr:row>
          <xdr:rowOff>285750</xdr:rowOff>
        </xdr:from>
        <xdr:to>
          <xdr:col>10</xdr:col>
          <xdr:colOff>2886075</xdr:colOff>
          <xdr:row>37</xdr:row>
          <xdr:rowOff>733425</xdr:rowOff>
        </xdr:to>
        <xdr:sp macro="" textlink="">
          <xdr:nvSpPr>
            <xdr:cNvPr id="2087" name="Object 39" hidden="1">
              <a:extLst>
                <a:ext uri="{63B3BB69-23CF-44E3-9099-C40C66FF867C}">
                  <a14:compatExt spid="_x0000_s2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695325</xdr:colOff>
      <xdr:row>38</xdr:row>
      <xdr:rowOff>209550</xdr:rowOff>
    </xdr:from>
    <xdr:to>
      <xdr:col>10</xdr:col>
      <xdr:colOff>3189605</xdr:colOff>
      <xdr:row>38</xdr:row>
      <xdr:rowOff>1570355</xdr:rowOff>
    </xdr:to>
    <xdr:pic>
      <xdr:nvPicPr>
        <xdr:cNvPr id="44" name="Imagen 43"/>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7059275" y="37947600"/>
          <a:ext cx="2494280" cy="1360805"/>
        </a:xfrm>
        <a:prstGeom prst="rect">
          <a:avLst/>
        </a:prstGeom>
        <a:noFill/>
        <a:ln>
          <a:noFill/>
        </a:ln>
      </xdr:spPr>
    </xdr:pic>
    <xdr:clientData/>
  </xdr:twoCellAnchor>
  <xdr:twoCellAnchor editAs="oneCell">
    <xdr:from>
      <xdr:col>10</xdr:col>
      <xdr:colOff>571500</xdr:colOff>
      <xdr:row>39</xdr:row>
      <xdr:rowOff>266700</xdr:rowOff>
    </xdr:from>
    <xdr:to>
      <xdr:col>10</xdr:col>
      <xdr:colOff>3234055</xdr:colOff>
      <xdr:row>39</xdr:row>
      <xdr:rowOff>925195</xdr:rowOff>
    </xdr:to>
    <xdr:pic>
      <xdr:nvPicPr>
        <xdr:cNvPr id="45" name="Imagen 44"/>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6935450" y="39604950"/>
          <a:ext cx="2662555" cy="658495"/>
        </a:xfrm>
        <a:prstGeom prst="rect">
          <a:avLst/>
        </a:prstGeom>
        <a:noFill/>
        <a:ln>
          <a:noFill/>
        </a:ln>
      </xdr:spPr>
    </xdr:pic>
    <xdr:clientData/>
  </xdr:twoCellAnchor>
  <xdr:twoCellAnchor editAs="oneCell">
    <xdr:from>
      <xdr:col>10</xdr:col>
      <xdr:colOff>885825</xdr:colOff>
      <xdr:row>40</xdr:row>
      <xdr:rowOff>285750</xdr:rowOff>
    </xdr:from>
    <xdr:to>
      <xdr:col>10</xdr:col>
      <xdr:colOff>3255645</xdr:colOff>
      <xdr:row>40</xdr:row>
      <xdr:rowOff>732155</xdr:rowOff>
    </xdr:to>
    <xdr:pic>
      <xdr:nvPicPr>
        <xdr:cNvPr id="46" name="Imagen 45"/>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7249775" y="40843200"/>
          <a:ext cx="2369820" cy="446405"/>
        </a:xfrm>
        <a:prstGeom prst="rect">
          <a:avLst/>
        </a:prstGeom>
        <a:noFill/>
        <a:ln>
          <a:noFill/>
        </a:ln>
      </xdr:spPr>
    </xdr:pic>
    <xdr:clientData/>
  </xdr:twoCellAnchor>
  <xdr:twoCellAnchor editAs="oneCell">
    <xdr:from>
      <xdr:col>10</xdr:col>
      <xdr:colOff>952500</xdr:colOff>
      <xdr:row>41</xdr:row>
      <xdr:rowOff>295275</xdr:rowOff>
    </xdr:from>
    <xdr:to>
      <xdr:col>10</xdr:col>
      <xdr:colOff>3498215</xdr:colOff>
      <xdr:row>41</xdr:row>
      <xdr:rowOff>756285</xdr:rowOff>
    </xdr:to>
    <xdr:pic>
      <xdr:nvPicPr>
        <xdr:cNvPr id="47" name="Imagen 46"/>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7316450" y="41881425"/>
          <a:ext cx="2545715" cy="461010"/>
        </a:xfrm>
        <a:prstGeom prst="rect">
          <a:avLst/>
        </a:prstGeom>
        <a:noFill/>
        <a:ln>
          <a:noFill/>
        </a:ln>
      </xdr:spPr>
    </xdr:pic>
    <xdr:clientData/>
  </xdr:twoCellAnchor>
  <xdr:twoCellAnchor editAs="oneCell">
    <xdr:from>
      <xdr:col>10</xdr:col>
      <xdr:colOff>847725</xdr:colOff>
      <xdr:row>42</xdr:row>
      <xdr:rowOff>152400</xdr:rowOff>
    </xdr:from>
    <xdr:to>
      <xdr:col>10</xdr:col>
      <xdr:colOff>3503295</xdr:colOff>
      <xdr:row>42</xdr:row>
      <xdr:rowOff>635000</xdr:rowOff>
    </xdr:to>
    <xdr:pic>
      <xdr:nvPicPr>
        <xdr:cNvPr id="49" name="Imagen 48"/>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7211675" y="42624375"/>
          <a:ext cx="2655570" cy="482600"/>
        </a:xfrm>
        <a:prstGeom prst="rect">
          <a:avLst/>
        </a:prstGeom>
        <a:noFill/>
        <a:ln>
          <a:noFill/>
        </a:ln>
      </xdr:spPr>
    </xdr:pic>
    <xdr:clientData/>
  </xdr:twoCellAnchor>
  <xdr:twoCellAnchor editAs="oneCell">
    <xdr:from>
      <xdr:col>10</xdr:col>
      <xdr:colOff>1009650</xdr:colOff>
      <xdr:row>43</xdr:row>
      <xdr:rowOff>161925</xdr:rowOff>
    </xdr:from>
    <xdr:to>
      <xdr:col>10</xdr:col>
      <xdr:colOff>3467735</xdr:colOff>
      <xdr:row>43</xdr:row>
      <xdr:rowOff>600710</xdr:rowOff>
    </xdr:to>
    <xdr:pic>
      <xdr:nvPicPr>
        <xdr:cNvPr id="50" name="Imagen 49"/>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7373600" y="43348275"/>
          <a:ext cx="2458085" cy="438785"/>
        </a:xfrm>
        <a:prstGeom prst="rect">
          <a:avLst/>
        </a:prstGeom>
        <a:noFill/>
        <a:ln>
          <a:noFill/>
        </a:ln>
      </xdr:spPr>
    </xdr:pic>
    <xdr:clientData/>
  </xdr:twoCellAnchor>
  <xdr:twoCellAnchor editAs="oneCell">
    <xdr:from>
      <xdr:col>10</xdr:col>
      <xdr:colOff>800100</xdr:colOff>
      <xdr:row>44</xdr:row>
      <xdr:rowOff>76200</xdr:rowOff>
    </xdr:from>
    <xdr:to>
      <xdr:col>10</xdr:col>
      <xdr:colOff>3506470</xdr:colOff>
      <xdr:row>44</xdr:row>
      <xdr:rowOff>1188085</xdr:rowOff>
    </xdr:to>
    <xdr:pic>
      <xdr:nvPicPr>
        <xdr:cNvPr id="51" name="Imagen 50"/>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7164050" y="43995975"/>
          <a:ext cx="2706370" cy="1111885"/>
        </a:xfrm>
        <a:prstGeom prst="rect">
          <a:avLst/>
        </a:prstGeom>
        <a:noFill/>
        <a:ln>
          <a:noFill/>
        </a:ln>
      </xdr:spPr>
    </xdr:pic>
    <xdr:clientData/>
  </xdr:twoCellAnchor>
  <xdr:twoCellAnchor editAs="oneCell">
    <xdr:from>
      <xdr:col>10</xdr:col>
      <xdr:colOff>933450</xdr:colOff>
      <xdr:row>45</xdr:row>
      <xdr:rowOff>266700</xdr:rowOff>
    </xdr:from>
    <xdr:to>
      <xdr:col>10</xdr:col>
      <xdr:colOff>3456940</xdr:colOff>
      <xdr:row>45</xdr:row>
      <xdr:rowOff>713105</xdr:rowOff>
    </xdr:to>
    <xdr:pic>
      <xdr:nvPicPr>
        <xdr:cNvPr id="52" name="Imagen 5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7297400" y="45405675"/>
          <a:ext cx="2523490" cy="446405"/>
        </a:xfrm>
        <a:prstGeom prst="rect">
          <a:avLst/>
        </a:prstGeom>
        <a:noFill/>
        <a:ln>
          <a:noFill/>
        </a:ln>
      </xdr:spPr>
    </xdr:pic>
    <xdr:clientData/>
  </xdr:twoCellAnchor>
  <xdr:twoCellAnchor editAs="oneCell">
    <xdr:from>
      <xdr:col>10</xdr:col>
      <xdr:colOff>933450</xdr:colOff>
      <xdr:row>46</xdr:row>
      <xdr:rowOff>238125</xdr:rowOff>
    </xdr:from>
    <xdr:to>
      <xdr:col>10</xdr:col>
      <xdr:colOff>3427730</xdr:colOff>
      <xdr:row>46</xdr:row>
      <xdr:rowOff>1283970</xdr:rowOff>
    </xdr:to>
    <xdr:pic>
      <xdr:nvPicPr>
        <xdr:cNvPr id="54" name="Imagen 53"/>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7297400" y="46215300"/>
          <a:ext cx="2494280" cy="104584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85725</xdr:colOff>
          <xdr:row>47</xdr:row>
          <xdr:rowOff>104775</xdr:rowOff>
        </xdr:from>
        <xdr:to>
          <xdr:col>16</xdr:col>
          <xdr:colOff>123825</xdr:colOff>
          <xdr:row>47</xdr:row>
          <xdr:rowOff>1485900</xdr:rowOff>
        </xdr:to>
        <xdr:sp macro="" textlink="">
          <xdr:nvSpPr>
            <xdr:cNvPr id="2091" name="Object 43" hidden="1">
              <a:extLst>
                <a:ext uri="{63B3BB69-23CF-44E3-9099-C40C66FF867C}">
                  <a14:compatExt spid="_x0000_s2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828675</xdr:colOff>
      <xdr:row>48</xdr:row>
      <xdr:rowOff>171450</xdr:rowOff>
    </xdr:from>
    <xdr:to>
      <xdr:col>10</xdr:col>
      <xdr:colOff>1735455</xdr:colOff>
      <xdr:row>48</xdr:row>
      <xdr:rowOff>856615</xdr:rowOff>
    </xdr:to>
    <xdr:pic>
      <xdr:nvPicPr>
        <xdr:cNvPr id="56" name="Imagen 55"/>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7192625" y="49091850"/>
          <a:ext cx="906780" cy="685165"/>
        </a:xfrm>
        <a:prstGeom prst="rect">
          <a:avLst/>
        </a:prstGeom>
        <a:noFill/>
        <a:ln>
          <a:noFill/>
        </a:ln>
      </xdr:spPr>
    </xdr:pic>
    <xdr:clientData/>
  </xdr:twoCellAnchor>
  <xdr:twoCellAnchor editAs="oneCell">
    <xdr:from>
      <xdr:col>10</xdr:col>
      <xdr:colOff>209550</xdr:colOff>
      <xdr:row>49</xdr:row>
      <xdr:rowOff>171450</xdr:rowOff>
    </xdr:from>
    <xdr:to>
      <xdr:col>15</xdr:col>
      <xdr:colOff>440690</xdr:colOff>
      <xdr:row>49</xdr:row>
      <xdr:rowOff>1076325</xdr:rowOff>
    </xdr:to>
    <xdr:pic>
      <xdr:nvPicPr>
        <xdr:cNvPr id="57" name="Imagen 56"/>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6573500" y="50130075"/>
          <a:ext cx="4184015" cy="904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23" Type="http://schemas.openxmlformats.org/officeDocument/2006/relationships/image" Target="../media/image10.png"/><Relationship Id="rId10" Type="http://schemas.openxmlformats.org/officeDocument/2006/relationships/oleObject" Target="../embeddings/oleObject4.bin"/><Relationship Id="rId19" Type="http://schemas.openxmlformats.org/officeDocument/2006/relationships/image" Target="../media/image8.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 Id="rId22" Type="http://schemas.openxmlformats.org/officeDocument/2006/relationships/oleObject" Target="../embeddings/oleObject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topLeftCell="K1" zoomScaleNormal="100" zoomScalePageLayoutView="140" workbookViewId="0">
      <pane ySplit="9" topLeftCell="A10" activePane="bottomLeft" state="frozen"/>
      <selection pane="bottomLeft" activeCell="C3" sqref="C3:D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1.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4">
        <v>8</v>
      </c>
      <c r="D3" s="85"/>
      <c r="F3" s="77">
        <v>42308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4" t="s">
        <v>187</v>
      </c>
      <c r="D4" s="85"/>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6" t="s">
        <v>188</v>
      </c>
      <c r="D5" s="87"/>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86.75" customHeight="1" x14ac:dyDescent="0.25">
      <c r="A10" s="12" t="str">
        <f>IF(OR(B10&lt;&gt;"",J10&lt;&gt;""),"IMG01","")</f>
        <v>IMG01</v>
      </c>
      <c r="B10" s="62" t="s">
        <v>130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MA_08_04_CO_IMG01_small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MA_08_04_CO_IMG01_zoom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c r="O10" s="2" t="str">
        <f>'Definición técnica de imagenes'!A12</f>
        <v>M12D</v>
      </c>
    </row>
    <row r="11" spans="1:16" s="11" customFormat="1" ht="168" customHeight="1" x14ac:dyDescent="0.25">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MA_08_04_CO_IMG02_small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MA_08_04_CO_IMG02_zoom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3" t="s">
        <v>192</v>
      </c>
      <c r="K11"/>
      <c r="O11" s="2" t="str">
        <f>'Definición técnica de imagenes'!A13</f>
        <v>M101</v>
      </c>
    </row>
    <row r="12" spans="1:16" s="11" customFormat="1" ht="140.25" customHeight="1" x14ac:dyDescent="0.25">
      <c r="A12" s="12" t="str">
        <f t="shared" si="3"/>
        <v>IMG03</v>
      </c>
      <c r="B12" s="62" t="s">
        <v>194</v>
      </c>
      <c r="C12" s="20" t="str">
        <f t="shared" si="0"/>
        <v>Cuaderno de Estudio</v>
      </c>
      <c r="D12" s="63" t="s">
        <v>191</v>
      </c>
      <c r="E12" s="63" t="s">
        <v>153</v>
      </c>
      <c r="F12" s="13" t="str">
        <f t="shared" si="4"/>
        <v>MA_08_04_CO_IMG03_small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MA_08_04_CO_IMG03_zoom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3" t="s">
        <v>200</v>
      </c>
      <c r="K12"/>
      <c r="O12" s="2" t="str">
        <f>'Definición técnica de imagenes'!A18</f>
        <v>Diaporama F1</v>
      </c>
    </row>
    <row r="13" spans="1:16" s="11" customFormat="1" ht="87" customHeight="1" x14ac:dyDescent="0.25">
      <c r="A13" s="12" t="str">
        <f t="shared" si="3"/>
        <v>IMG04</v>
      </c>
      <c r="B13" s="62" t="s">
        <v>205</v>
      </c>
      <c r="C13" s="20" t="str">
        <f t="shared" si="0"/>
        <v>Cuaderno de Estudio</v>
      </c>
      <c r="D13" s="63" t="s">
        <v>191</v>
      </c>
      <c r="E13" s="63" t="s">
        <v>154</v>
      </c>
      <c r="F13" s="13" t="str">
        <f t="shared" si="4"/>
        <v>MA_08_04_CO_IMG04_small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MA_08_04_CO_IMG04_zoom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c r="O13" s="2" t="str">
        <f>'Definición técnica de imagenes'!A19</f>
        <v>F4</v>
      </c>
    </row>
    <row r="14" spans="1:16" s="11" customFormat="1" ht="85.5" customHeight="1" x14ac:dyDescent="0.25">
      <c r="A14" s="12" t="str">
        <f t="shared" si="3"/>
        <v>IMG05</v>
      </c>
      <c r="B14" s="62" t="s">
        <v>206</v>
      </c>
      <c r="C14" s="20" t="str">
        <f t="shared" si="0"/>
        <v>Cuaderno de Estudio</v>
      </c>
      <c r="D14" s="63" t="s">
        <v>191</v>
      </c>
      <c r="E14" s="63" t="s">
        <v>153</v>
      </c>
      <c r="F14" s="13" t="str">
        <f t="shared" si="4"/>
        <v>MA_08_04_CO_IMG05_small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MA_08_04_CO_IMG05_zoom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c r="O14" s="2" t="str">
        <f>'Definición técnica de imagenes'!A22</f>
        <v>F6</v>
      </c>
    </row>
    <row r="15" spans="1:16" s="11" customFormat="1" ht="69.75" customHeight="1" x14ac:dyDescent="0.25">
      <c r="A15" s="12" t="str">
        <f t="shared" si="3"/>
        <v>IMG06</v>
      </c>
      <c r="B15" s="62" t="s">
        <v>207</v>
      </c>
      <c r="C15" s="20" t="str">
        <f t="shared" si="0"/>
        <v>Cuaderno de Estudio</v>
      </c>
      <c r="D15" s="63" t="s">
        <v>191</v>
      </c>
      <c r="E15" s="63" t="s">
        <v>153</v>
      </c>
      <c r="F15" s="13" t="str">
        <f t="shared" si="4"/>
        <v>MA_08_04_CO_IMG06_small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MA_08_04_CO_IMG06_zoom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4" t="s">
        <v>196</v>
      </c>
      <c r="K15" s="66"/>
      <c r="O15" s="2" t="str">
        <f>'Definición técnica de imagenes'!A24</f>
        <v>F6B</v>
      </c>
    </row>
    <row r="16" spans="1:16" s="11" customFormat="1" ht="191.25" customHeight="1" x14ac:dyDescent="0.25">
      <c r="A16" s="12" t="str">
        <f t="shared" si="3"/>
        <v>IMG07</v>
      </c>
      <c r="B16" s="62" t="s">
        <v>197</v>
      </c>
      <c r="C16" s="20" t="str">
        <f t="shared" si="0"/>
        <v>Cuaderno de Estudio</v>
      </c>
      <c r="D16" s="63" t="s">
        <v>191</v>
      </c>
      <c r="E16" s="63" t="s">
        <v>153</v>
      </c>
      <c r="F16" s="13" t="str">
        <f t="shared" si="4"/>
        <v>MA_08_04_CO_IMG07_small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MA_08_04_CO_IMG07_zoom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3" t="s">
        <v>202</v>
      </c>
      <c r="K16"/>
      <c r="O16" s="2" t="str">
        <f>'Definición técnica de imagenes'!A25</f>
        <v>F7</v>
      </c>
    </row>
    <row r="17" spans="1:15" s="11" customFormat="1" ht="89.25" customHeight="1" x14ac:dyDescent="0.25">
      <c r="A17" s="12" t="str">
        <f t="shared" si="3"/>
        <v>IMG08</v>
      </c>
      <c r="B17" s="62" t="s">
        <v>208</v>
      </c>
      <c r="C17" s="20" t="str">
        <f t="shared" si="0"/>
        <v>Cuaderno de Estudio</v>
      </c>
      <c r="D17" s="63" t="s">
        <v>191</v>
      </c>
      <c r="E17" s="63" t="s">
        <v>153</v>
      </c>
      <c r="F17" s="13" t="str">
        <f t="shared" si="4"/>
        <v>MA_08_04_CO_IMG08_small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MA_08_04_CO_IMG08_zoom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ht="60.75" customHeight="1" x14ac:dyDescent="0.25">
      <c r="A18" s="12" t="str">
        <f t="shared" si="3"/>
        <v>IMG09</v>
      </c>
      <c r="B18" s="62" t="s">
        <v>209</v>
      </c>
      <c r="C18" s="20" t="str">
        <f t="shared" si="0"/>
        <v>Cuaderno de Estudio</v>
      </c>
      <c r="D18" s="63" t="s">
        <v>191</v>
      </c>
      <c r="E18" s="63" t="s">
        <v>153</v>
      </c>
      <c r="F18" s="13" t="str">
        <f t="shared" si="4"/>
        <v>MA_08_04_CO_IMG09_small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MA_08_04_CO_IMG09_zoom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203</v>
      </c>
      <c r="K18" s="66"/>
      <c r="O18" s="2" t="str">
        <f>'Definición técnica de imagenes'!A30</f>
        <v>F8</v>
      </c>
    </row>
    <row r="19" spans="1:15" s="11" customFormat="1" ht="57" customHeight="1" x14ac:dyDescent="0.3">
      <c r="A19" s="12" t="str">
        <f t="shared" ref="A19:A50" si="6">IF(OR(B19&lt;&gt;"",J19&lt;&gt;""),CONCATENATE(LEFT(A18,3),IF(MID(A18,4,2)+1&lt;10,CONCATENATE("0",MID(A18,4,2)+1),MID(A18,4,2)+1)),"")</f>
        <v>IMG10</v>
      </c>
      <c r="B19" s="62" t="s">
        <v>210</v>
      </c>
      <c r="C19" s="20" t="str">
        <f t="shared" si="0"/>
        <v>Cuaderno de Estudio</v>
      </c>
      <c r="D19" s="63" t="s">
        <v>191</v>
      </c>
      <c r="E19" s="63" t="s">
        <v>153</v>
      </c>
      <c r="F19" s="13" t="str">
        <f t="shared" si="4"/>
        <v>MA_08_04_CO_IMG10_small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MA_08_04_CO_IMG10_zoom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6" t="s">
        <v>203</v>
      </c>
      <c r="K19" s="67"/>
      <c r="O19" s="2" t="str">
        <f>'Definición técnica de imagenes'!A31</f>
        <v>F10</v>
      </c>
    </row>
    <row r="20" spans="1:15" s="11" customFormat="1" ht="132.75" customHeight="1" x14ac:dyDescent="0.25">
      <c r="A20" s="12" t="str">
        <f t="shared" si="6"/>
        <v>IMG11</v>
      </c>
      <c r="B20" s="62" t="s">
        <v>198</v>
      </c>
      <c r="C20" s="20" t="str">
        <f t="shared" si="0"/>
        <v>Cuaderno de Estudio</v>
      </c>
      <c r="D20" s="63" t="s">
        <v>191</v>
      </c>
      <c r="E20" s="63" t="s">
        <v>153</v>
      </c>
      <c r="F20" s="13" t="str">
        <f t="shared" si="4"/>
        <v>MA_08_04_CO_IMG11_small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MA_08_04_CO_IMG11_zoom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6" t="s">
        <v>211</v>
      </c>
      <c r="K20" s="66"/>
      <c r="O20" s="2" t="str">
        <f>'Definición técnica de imagenes'!A32</f>
        <v>F10B</v>
      </c>
    </row>
    <row r="21" spans="1:15" s="11" customFormat="1" ht="82.5" customHeight="1" x14ac:dyDescent="0.25">
      <c r="A21" s="12" t="str">
        <f t="shared" si="6"/>
        <v>IMG12</v>
      </c>
      <c r="B21" s="62" t="s">
        <v>212</v>
      </c>
      <c r="C21" s="20" t="str">
        <f t="shared" si="0"/>
        <v>Cuaderno de Estudio</v>
      </c>
      <c r="D21" s="63" t="s">
        <v>191</v>
      </c>
      <c r="E21" s="63" t="s">
        <v>153</v>
      </c>
      <c r="F21" s="13" t="str">
        <f t="shared" si="4"/>
        <v>MA_08_04_CO_IMG12_small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MA_08_04_CO_IMG12_zoom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203</v>
      </c>
      <c r="K21" s="66"/>
      <c r="O21" s="2" t="str">
        <f>'Definición técnica de imagenes'!A33</f>
        <v>F11</v>
      </c>
    </row>
    <row r="22" spans="1:15" s="11" customFormat="1" ht="94.5" customHeight="1" x14ac:dyDescent="0.25">
      <c r="A22" s="12" t="str">
        <f t="shared" si="6"/>
        <v>IMG13</v>
      </c>
      <c r="B22" s="62" t="s">
        <v>213</v>
      </c>
      <c r="C22" s="20" t="str">
        <f t="shared" si="0"/>
        <v>Cuaderno de Estudio</v>
      </c>
      <c r="D22" s="63" t="s">
        <v>191</v>
      </c>
      <c r="E22" s="63" t="s">
        <v>153</v>
      </c>
      <c r="F22" s="13" t="str">
        <f t="shared" si="4"/>
        <v>MA_08_04_CO_IMG13_small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MA_08_04_CO_IMG13_zoom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6" t="s">
        <v>203</v>
      </c>
      <c r="K22" s="68"/>
      <c r="O22" s="2" t="str">
        <f>'Definición técnica de imagenes'!A34</f>
        <v>F12</v>
      </c>
    </row>
    <row r="23" spans="1:15" s="11" customFormat="1" ht="83.25" customHeight="1" x14ac:dyDescent="0.25">
      <c r="A23" s="12" t="str">
        <f t="shared" si="6"/>
        <v>IMG14</v>
      </c>
      <c r="B23" s="62" t="s">
        <v>214</v>
      </c>
      <c r="C23" s="20" t="str">
        <f t="shared" si="0"/>
        <v>Cuaderno de Estudio</v>
      </c>
      <c r="D23" s="63" t="s">
        <v>191</v>
      </c>
      <c r="E23" s="63" t="s">
        <v>153</v>
      </c>
      <c r="F23" s="13" t="str">
        <f t="shared" si="4"/>
        <v>MA_08_04_CO_IMG14_small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MA_08_04_CO_IMG14_zoom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6" t="s">
        <v>203</v>
      </c>
      <c r="K23" s="64"/>
      <c r="O23" s="2" t="str">
        <f>'Definición técnica de imagenes'!A35</f>
        <v>F13</v>
      </c>
    </row>
    <row r="24" spans="1:15" s="11" customFormat="1" ht="125.25" customHeight="1" x14ac:dyDescent="0.25">
      <c r="A24" s="12" t="str">
        <f t="shared" si="6"/>
        <v>IMG15</v>
      </c>
      <c r="B24" s="62" t="s">
        <v>199</v>
      </c>
      <c r="C24" s="20" t="str">
        <f t="shared" si="0"/>
        <v>Cuaderno de Estudio</v>
      </c>
      <c r="D24" s="63" t="s">
        <v>191</v>
      </c>
      <c r="E24" s="63" t="s">
        <v>153</v>
      </c>
      <c r="F24" s="13" t="str">
        <f t="shared" si="4"/>
        <v>MA_08_04_CO_IMG15_small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MA_08_04_CO_IMG15_zoom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6" t="s">
        <v>211</v>
      </c>
      <c r="K24"/>
      <c r="O24" s="2" t="str">
        <f>'Definición técnica de imagenes'!A37</f>
        <v>F13B</v>
      </c>
    </row>
    <row r="25" spans="1:15" s="11" customFormat="1" ht="89.25" customHeight="1" x14ac:dyDescent="0.25">
      <c r="A25" s="12" t="str">
        <f t="shared" si="6"/>
        <v>IMG16</v>
      </c>
      <c r="B25" s="62" t="s">
        <v>215</v>
      </c>
      <c r="C25" s="20" t="str">
        <f t="shared" si="0"/>
        <v>Cuaderno de Estudio</v>
      </c>
      <c r="D25" s="63" t="s">
        <v>191</v>
      </c>
      <c r="E25" s="63" t="s">
        <v>153</v>
      </c>
      <c r="F25" s="13" t="str">
        <f t="shared" si="4"/>
        <v>MA_08_04_CO_IMG16_small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MA_08_04_CO_IMG16_zoom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6" t="s">
        <v>203</v>
      </c>
      <c r="K25" s="64"/>
    </row>
    <row r="26" spans="1:15" s="11" customFormat="1" ht="69" customHeight="1" x14ac:dyDescent="0.25">
      <c r="A26" s="12" t="str">
        <f t="shared" si="6"/>
        <v>IMG17</v>
      </c>
      <c r="B26" s="62" t="s">
        <v>216</v>
      </c>
      <c r="C26" s="20" t="str">
        <f t="shared" si="0"/>
        <v>Cuaderno de Estudio</v>
      </c>
      <c r="D26" s="63" t="s">
        <v>191</v>
      </c>
      <c r="E26" s="63" t="s">
        <v>153</v>
      </c>
      <c r="F26" s="13" t="str">
        <f t="shared" si="4"/>
        <v>MA_08_04_CO_IMG17_small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MA_08_04_CO_IMG17_zoom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6" t="s">
        <v>203</v>
      </c>
      <c r="K26" s="64"/>
    </row>
    <row r="27" spans="1:15" s="11" customFormat="1" ht="67.5" customHeight="1" x14ac:dyDescent="0.25">
      <c r="A27" s="12" t="str">
        <f t="shared" si="6"/>
        <v>IMG18</v>
      </c>
      <c r="B27" s="62" t="s">
        <v>217</v>
      </c>
      <c r="C27" s="20" t="str">
        <f t="shared" si="0"/>
        <v>Cuaderno de Estudio</v>
      </c>
      <c r="D27" s="63" t="s">
        <v>191</v>
      </c>
      <c r="E27" s="63" t="s">
        <v>153</v>
      </c>
      <c r="F27" s="13" t="str">
        <f t="shared" si="4"/>
        <v>MA_08_04_CO_IMG18_small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MA_08_04_CO_IMG18_zoom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6" t="s">
        <v>203</v>
      </c>
      <c r="K27" s="64"/>
      <c r="O27" s="2"/>
    </row>
    <row r="28" spans="1:15" s="11" customFormat="1" ht="51.75" customHeight="1" x14ac:dyDescent="0.25">
      <c r="A28" s="12" t="str">
        <f t="shared" si="6"/>
        <v>IMG19</v>
      </c>
      <c r="B28" s="62" t="s">
        <v>218</v>
      </c>
      <c r="C28" s="20" t="str">
        <f t="shared" si="0"/>
        <v>Cuaderno de Estudio</v>
      </c>
      <c r="D28" s="63" t="s">
        <v>191</v>
      </c>
      <c r="E28" s="63" t="s">
        <v>153</v>
      </c>
      <c r="F28" s="13" t="str">
        <f t="shared" si="4"/>
        <v>MA_08_04_CO_IMG19_small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MA_08_04_CO_IMG19_zoom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6" t="s">
        <v>203</v>
      </c>
      <c r="K28" s="64"/>
    </row>
    <row r="29" spans="1:15" s="11" customFormat="1" ht="51" customHeight="1" x14ac:dyDescent="0.25">
      <c r="A29" s="12" t="str">
        <f t="shared" si="6"/>
        <v>IMG20</v>
      </c>
      <c r="B29" s="62" t="s">
        <v>219</v>
      </c>
      <c r="C29" s="20" t="str">
        <f t="shared" si="0"/>
        <v>Cuaderno de Estudio</v>
      </c>
      <c r="D29" s="63" t="s">
        <v>191</v>
      </c>
      <c r="E29" s="63" t="s">
        <v>153</v>
      </c>
      <c r="F29" s="13" t="str">
        <f t="shared" si="4"/>
        <v>MA_08_04_CO_IMG20_small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MA_08_04_CO_IMG20_zoom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6" t="s">
        <v>203</v>
      </c>
      <c r="K29" s="64"/>
    </row>
    <row r="30" spans="1:15" s="11" customFormat="1" ht="145.5" customHeight="1" x14ac:dyDescent="0.25">
      <c r="A30" s="12" t="str">
        <f t="shared" si="6"/>
        <v>IMG21</v>
      </c>
      <c r="B30" s="62" t="s">
        <v>201</v>
      </c>
      <c r="C30" s="20" t="str">
        <f t="shared" si="0"/>
        <v>Cuaderno de Estudio</v>
      </c>
      <c r="D30" s="63" t="s">
        <v>191</v>
      </c>
      <c r="E30" s="63" t="s">
        <v>153</v>
      </c>
      <c r="F30" s="13" t="str">
        <f t="shared" si="4"/>
        <v>MA_08_04_CO_IMG21_small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MA_08_04_CO_IMG21_zoom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6" t="s">
        <v>220</v>
      </c>
      <c r="K30" s="64"/>
    </row>
    <row r="31" spans="1:15" s="11" customFormat="1" ht="108.75" customHeight="1" x14ac:dyDescent="0.25">
      <c r="A31" s="12" t="str">
        <f t="shared" si="6"/>
        <v>IMG22</v>
      </c>
      <c r="B31" s="62" t="s">
        <v>222</v>
      </c>
      <c r="C31" s="20" t="str">
        <f t="shared" si="0"/>
        <v>Cuaderno de Estudio</v>
      </c>
      <c r="D31" s="63" t="s">
        <v>191</v>
      </c>
      <c r="E31" s="63" t="s">
        <v>153</v>
      </c>
      <c r="F31" s="13" t="str">
        <f t="shared" si="4"/>
        <v>MA_08_04_CO_IMG22_small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MA_08_04_CO_IMG22_zoom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6" t="s">
        <v>221</v>
      </c>
      <c r="K31" s="64"/>
    </row>
    <row r="32" spans="1:15" s="11" customFormat="1" ht="100.5" customHeight="1" x14ac:dyDescent="0.25">
      <c r="A32" s="12" t="str">
        <f t="shared" si="6"/>
        <v>IMG23</v>
      </c>
      <c r="B32" s="62" t="s">
        <v>223</v>
      </c>
      <c r="C32" s="20" t="str">
        <f t="shared" si="0"/>
        <v>Cuaderno de Estudio</v>
      </c>
      <c r="D32" s="63" t="s">
        <v>191</v>
      </c>
      <c r="E32" s="63" t="s">
        <v>153</v>
      </c>
      <c r="F32" s="13" t="str">
        <f t="shared" si="4"/>
        <v>MA_08_04_CO_IMG23_small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MA_08_04_CO_IMG23_zoom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6" t="s">
        <v>221</v>
      </c>
      <c r="K32" s="64"/>
    </row>
    <row r="33" spans="1:15" s="11" customFormat="1" ht="84" customHeight="1" x14ac:dyDescent="0.25">
      <c r="A33" s="12" t="str">
        <f t="shared" si="6"/>
        <v>IMG24</v>
      </c>
      <c r="B33" s="62" t="s">
        <v>224</v>
      </c>
      <c r="C33" s="20" t="str">
        <f t="shared" si="0"/>
        <v>Cuaderno de Estudio</v>
      </c>
      <c r="D33" s="63" t="s">
        <v>191</v>
      </c>
      <c r="E33" s="63" t="s">
        <v>153</v>
      </c>
      <c r="F33" s="13" t="str">
        <f t="shared" si="4"/>
        <v>MA_08_04_CO_IMG24_small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MA_08_04_CO_IMG24_zoom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6" t="s">
        <v>221</v>
      </c>
      <c r="K33" s="64"/>
    </row>
    <row r="34" spans="1:15" s="11" customFormat="1" ht="83.25" customHeight="1" x14ac:dyDescent="0.25">
      <c r="A34" s="12" t="str">
        <f t="shared" si="6"/>
        <v>IMG25</v>
      </c>
      <c r="B34" s="62" t="s">
        <v>225</v>
      </c>
      <c r="C34" s="20" t="str">
        <f t="shared" si="0"/>
        <v>Cuaderno de Estudio</v>
      </c>
      <c r="D34" s="63" t="s">
        <v>191</v>
      </c>
      <c r="E34" s="63" t="s">
        <v>153</v>
      </c>
      <c r="F34" s="13" t="str">
        <f t="shared" si="4"/>
        <v>MA_08_04_CO_IMG25_small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MA_08_04_CO_IMG25_zoom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6" t="s">
        <v>221</v>
      </c>
      <c r="K34" s="64"/>
      <c r="O34" s="2"/>
    </row>
    <row r="35" spans="1:15" s="11" customFormat="1" ht="79.5" customHeight="1" x14ac:dyDescent="0.25">
      <c r="A35" s="12" t="str">
        <f t="shared" si="6"/>
        <v>IMG26</v>
      </c>
      <c r="B35" s="62" t="s">
        <v>226</v>
      </c>
      <c r="C35" s="20" t="str">
        <f t="shared" si="0"/>
        <v>Cuaderno de Estudio</v>
      </c>
      <c r="D35" s="63" t="s">
        <v>191</v>
      </c>
      <c r="E35" s="63" t="s">
        <v>153</v>
      </c>
      <c r="F35" s="13" t="str">
        <f t="shared" si="4"/>
        <v>MA_08_04_CO_IMG26_small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MA_08_04_CO_IMG26_zoom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6" t="s">
        <v>221</v>
      </c>
      <c r="K35" s="65"/>
      <c r="O35" s="2"/>
    </row>
    <row r="36" spans="1:15" s="11" customFormat="1" ht="72.75" customHeight="1" x14ac:dyDescent="0.25">
      <c r="A36" s="12" t="str">
        <f t="shared" si="6"/>
        <v>IMG27</v>
      </c>
      <c r="B36" s="62" t="s">
        <v>227</v>
      </c>
      <c r="C36" s="20" t="str">
        <f t="shared" si="0"/>
        <v>Cuaderno de Estudio</v>
      </c>
      <c r="D36" s="63" t="s">
        <v>191</v>
      </c>
      <c r="E36" s="63" t="s">
        <v>153</v>
      </c>
      <c r="F36" s="13" t="str">
        <f t="shared" si="4"/>
        <v>MA_08_04_CO_IMG27_small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MA_08_04_CO_IMG27_zoom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6" t="s">
        <v>221</v>
      </c>
      <c r="K36" s="65"/>
      <c r="O36" s="2"/>
    </row>
    <row r="37" spans="1:15" s="11" customFormat="1" ht="79.5" customHeight="1" x14ac:dyDescent="0.25">
      <c r="A37" s="12" t="str">
        <f t="shared" si="6"/>
        <v>IMG28</v>
      </c>
      <c r="B37" s="62" t="s">
        <v>228</v>
      </c>
      <c r="C37" s="20" t="str">
        <f t="shared" si="0"/>
        <v>Cuaderno de Estudio</v>
      </c>
      <c r="D37" s="63" t="s">
        <v>191</v>
      </c>
      <c r="E37" s="63" t="s">
        <v>153</v>
      </c>
      <c r="F37" s="13" t="str">
        <f t="shared" si="4"/>
        <v>MA_08_04_CO_IMG28_small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MA_08_04_CO_IMG28_zoom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66" t="s">
        <v>203</v>
      </c>
      <c r="K37"/>
    </row>
    <row r="38" spans="1:15" s="11" customFormat="1" ht="67.5" customHeight="1" x14ac:dyDescent="0.25">
      <c r="A38" s="12" t="str">
        <f t="shared" si="6"/>
        <v>IMG29</v>
      </c>
      <c r="B38" s="62" t="s">
        <v>229</v>
      </c>
      <c r="C38" s="20" t="str">
        <f t="shared" si="0"/>
        <v>Cuaderno de Estudio</v>
      </c>
      <c r="D38" s="63" t="s">
        <v>191</v>
      </c>
      <c r="E38" s="63" t="s">
        <v>153</v>
      </c>
      <c r="F38" s="13" t="str">
        <f t="shared" si="4"/>
        <v>MA_08_04_CO_IMG29_small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MA_08_04_CO_IMG29_zoom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66" t="s">
        <v>203</v>
      </c>
      <c r="K38"/>
    </row>
    <row r="39" spans="1:15" s="11" customFormat="1" ht="126" customHeight="1" x14ac:dyDescent="0.25">
      <c r="A39" s="12" t="str">
        <f t="shared" si="6"/>
        <v>IMG30</v>
      </c>
      <c r="B39" s="62" t="s">
        <v>231</v>
      </c>
      <c r="C39" s="20" t="str">
        <f t="shared" si="0"/>
        <v>Cuaderno de Estudio</v>
      </c>
      <c r="D39" s="63" t="s">
        <v>191</v>
      </c>
      <c r="E39" s="63" t="s">
        <v>153</v>
      </c>
      <c r="F39" s="13" t="str">
        <f t="shared" si="4"/>
        <v>MA_08_04_CO_IMG30_small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MA_08_04_CO_IMG30_zoom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6" t="s">
        <v>230</v>
      </c>
      <c r="K39" s="65"/>
    </row>
    <row r="40" spans="1:15" s="11" customFormat="1" ht="96" customHeight="1" x14ac:dyDescent="0.25">
      <c r="A40" s="12" t="str">
        <f t="shared" si="6"/>
        <v>IMG31</v>
      </c>
      <c r="B40" s="62" t="s">
        <v>232</v>
      </c>
      <c r="C40" s="20" t="str">
        <f t="shared" si="0"/>
        <v>Cuaderno de Estudio</v>
      </c>
      <c r="D40" s="63" t="s">
        <v>191</v>
      </c>
      <c r="E40" s="63" t="s">
        <v>153</v>
      </c>
      <c r="F40" s="13" t="str">
        <f t="shared" si="4"/>
        <v>MA_08_04_CO_IMG31_small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MA_08_04_CO_IMG31_zoom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6" t="s">
        <v>203</v>
      </c>
      <c r="K40" s="65"/>
    </row>
    <row r="41" spans="1:15" s="11" customFormat="1" ht="81" customHeight="1" x14ac:dyDescent="0.25">
      <c r="A41" s="12" t="str">
        <f t="shared" si="6"/>
        <v>IMG32</v>
      </c>
      <c r="B41" s="62" t="s">
        <v>233</v>
      </c>
      <c r="C41" s="20" t="str">
        <f t="shared" si="0"/>
        <v>Cuaderno de Estudio</v>
      </c>
      <c r="D41" s="63" t="s">
        <v>191</v>
      </c>
      <c r="E41" s="63" t="s">
        <v>153</v>
      </c>
      <c r="F41" s="13" t="str">
        <f t="shared" si="4"/>
        <v>MA_08_04_CO_IMG32_small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MA_08_04_CO_IMG32_zoom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6" t="s">
        <v>203</v>
      </c>
      <c r="K41" s="65"/>
    </row>
    <row r="42" spans="1:15" s="11" customFormat="1" ht="69.75" customHeight="1" x14ac:dyDescent="0.25">
      <c r="A42" s="12" t="str">
        <f t="shared" si="6"/>
        <v>IMG33</v>
      </c>
      <c r="B42" s="62" t="s">
        <v>234</v>
      </c>
      <c r="C42" s="20" t="str">
        <f t="shared" ref="C42:C73" si="7">IF(OR(B42&lt;&gt;"",J42&lt;&gt;""),IF($G$4="Recurso",CONCATENATE($G$4," ",$G$5),$G$4),"")</f>
        <v>Cuaderno de Estudio</v>
      </c>
      <c r="D42" s="63" t="s">
        <v>191</v>
      </c>
      <c r="E42" s="63" t="s">
        <v>153</v>
      </c>
      <c r="F42" s="13" t="str">
        <f t="shared" si="4"/>
        <v>MA_08_04_CO_IMG33_small</v>
      </c>
      <c r="G42" s="13" t="str">
        <f ca="1">IF($F42&lt;&gt;"",IF($G$4="Recurso",VLOOKUP($E42,OFFSET('Definición técnica de imagenes'!$A$1,MATCH($G$5,'Definición técnica de imagenes'!$A$1:$A$104,0)-1,1,COUNTIF('Definición técnica de imagenes'!$A$3:$A$102,$G$5),5),5,FALSE),'Definición técnica de imagenes'!$F$16),"")</f>
        <v>526 x 370 px</v>
      </c>
      <c r="H42" s="13" t="str">
        <f t="shared" ca="1" si="5"/>
        <v>MA_08_04_CO_IMG33_zoom</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600 px</v>
      </c>
      <c r="J42" s="66" t="s">
        <v>203</v>
      </c>
      <c r="K42" s="65"/>
    </row>
    <row r="43" spans="1:15" s="11" customFormat="1" ht="56.25" customHeight="1" x14ac:dyDescent="0.25">
      <c r="A43" s="12" t="str">
        <f t="shared" si="6"/>
        <v>IMG34</v>
      </c>
      <c r="B43" s="62" t="s">
        <v>235</v>
      </c>
      <c r="C43" s="20" t="str">
        <f t="shared" si="7"/>
        <v>Cuaderno de Estudio</v>
      </c>
      <c r="D43" s="63" t="s">
        <v>191</v>
      </c>
      <c r="E43" s="63" t="s">
        <v>153</v>
      </c>
      <c r="F43" s="13" t="str">
        <f t="shared" si="4"/>
        <v>MA_08_04_CO_IMG34_small</v>
      </c>
      <c r="G43" s="13" t="str">
        <f ca="1">IF($F43&lt;&gt;"",IF($G$4="Recurso",VLOOKUP($E43,OFFSET('Definición técnica de imagenes'!$A$1,MATCH($G$5,'Definición técnica de imagenes'!$A$1:$A$104,0)-1,1,COUNTIF('Definición técnica de imagenes'!$A$3:$A$102,$G$5),5),5,FALSE),'Definición técnica de imagenes'!$F$16),"")</f>
        <v>526 x 370 px</v>
      </c>
      <c r="H43" s="13" t="str">
        <f t="shared" ca="1" si="5"/>
        <v>MA_08_04_CO_IMG34_zoom</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600 px</v>
      </c>
      <c r="J43" s="66" t="s">
        <v>203</v>
      </c>
      <c r="K43" s="65"/>
    </row>
    <row r="44" spans="1:15" s="11" customFormat="1" ht="57.75" customHeight="1" x14ac:dyDescent="0.25">
      <c r="A44" s="12" t="str">
        <f t="shared" si="6"/>
        <v>IMG35</v>
      </c>
      <c r="B44" s="62" t="s">
        <v>236</v>
      </c>
      <c r="C44" s="20" t="str">
        <f t="shared" si="7"/>
        <v>Cuaderno de Estudio</v>
      </c>
      <c r="D44" s="63" t="s">
        <v>191</v>
      </c>
      <c r="E44" s="63" t="s">
        <v>153</v>
      </c>
      <c r="F44" s="13" t="str">
        <f t="shared" si="4"/>
        <v>MA_08_04_CO_IMG35_small</v>
      </c>
      <c r="G44" s="13" t="str">
        <f ca="1">IF($F44&lt;&gt;"",IF($G$4="Recurso",VLOOKUP($E44,OFFSET('Definición técnica de imagenes'!$A$1,MATCH($G$5,'Definición técnica de imagenes'!$A$1:$A$104,0)-1,1,COUNTIF('Definición técnica de imagenes'!$A$3:$A$102,$G$5),5),5,FALSE),'Definición técnica de imagenes'!$F$16),"")</f>
        <v>526 x 370 px</v>
      </c>
      <c r="H44" s="13" t="str">
        <f t="shared" ca="1" si="5"/>
        <v>MA_08_04_CO_IMG35_zoom</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600 px</v>
      </c>
      <c r="J44" s="66" t="s">
        <v>203</v>
      </c>
      <c r="K44" s="65"/>
    </row>
    <row r="45" spans="1:15" s="11" customFormat="1" ht="96" customHeight="1" x14ac:dyDescent="0.25">
      <c r="A45" s="12" t="str">
        <f t="shared" si="6"/>
        <v>IMG36</v>
      </c>
      <c r="B45" s="62" t="s">
        <v>237</v>
      </c>
      <c r="C45" s="20" t="str">
        <f t="shared" si="7"/>
        <v>Cuaderno de Estudio</v>
      </c>
      <c r="D45" s="63" t="s">
        <v>191</v>
      </c>
      <c r="E45" s="63" t="s">
        <v>153</v>
      </c>
      <c r="F45" s="13" t="str">
        <f t="shared" si="4"/>
        <v>MA_08_04_CO_IMG36_small</v>
      </c>
      <c r="G45" s="13" t="str">
        <f ca="1">IF($F45&lt;&gt;"",IF($G$4="Recurso",VLOOKUP($E45,OFFSET('Definición técnica de imagenes'!$A$1,MATCH($G$5,'Definición técnica de imagenes'!$A$1:$A$104,0)-1,1,COUNTIF('Definición técnica de imagenes'!$A$3:$A$102,$G$5),5),5,FALSE),'Definición técnica de imagenes'!$F$16),"")</f>
        <v>526 x 370 px</v>
      </c>
      <c r="H45" s="13" t="str">
        <f t="shared" ca="1" si="5"/>
        <v>MA_08_04_CO_IMG36_zoom</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800 x 600 px</v>
      </c>
      <c r="J45" s="66" t="s">
        <v>203</v>
      </c>
      <c r="K45" s="65"/>
    </row>
    <row r="46" spans="1:15" s="11" customFormat="1" ht="66" customHeight="1" x14ac:dyDescent="0.25">
      <c r="A46" s="12" t="str">
        <f t="shared" si="6"/>
        <v>IMG37</v>
      </c>
      <c r="B46" s="62" t="s">
        <v>238</v>
      </c>
      <c r="C46" s="20" t="str">
        <f t="shared" si="7"/>
        <v>Cuaderno de Estudio</v>
      </c>
      <c r="D46" s="63" t="s">
        <v>191</v>
      </c>
      <c r="E46" s="63" t="s">
        <v>153</v>
      </c>
      <c r="F46" s="13" t="str">
        <f t="shared" si="4"/>
        <v>MA_08_04_CO_IMG37_small</v>
      </c>
      <c r="G46" s="13" t="str">
        <f ca="1">IF($F46&lt;&gt;"",IF($G$4="Recurso",VLOOKUP($E46,OFFSET('Definición técnica de imagenes'!$A$1,MATCH($G$5,'Definición técnica de imagenes'!$A$1:$A$104,0)-1,1,COUNTIF('Definición técnica de imagenes'!$A$3:$A$102,$G$5),5),5,FALSE),'Definición técnica de imagenes'!$F$16),"")</f>
        <v>526 x 370 px</v>
      </c>
      <c r="H46" s="13" t="str">
        <f t="shared" ca="1" si="5"/>
        <v>MA_08_04_CO_IMG37_zoom</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800 x 600 px</v>
      </c>
      <c r="J46" s="66" t="s">
        <v>203</v>
      </c>
      <c r="K46" s="65"/>
    </row>
    <row r="47" spans="1:15" s="11" customFormat="1" ht="111.75" customHeight="1" x14ac:dyDescent="0.25">
      <c r="A47" s="12" t="str">
        <f t="shared" si="6"/>
        <v>IMG38</v>
      </c>
      <c r="B47" s="62" t="s">
        <v>239</v>
      </c>
      <c r="C47" s="20" t="str">
        <f t="shared" si="7"/>
        <v>Cuaderno de Estudio</v>
      </c>
      <c r="D47" s="63" t="s">
        <v>191</v>
      </c>
      <c r="E47" s="63" t="s">
        <v>153</v>
      </c>
      <c r="F47" s="13" t="str">
        <f t="shared" si="4"/>
        <v>MA_08_04_CO_IMG38_small</v>
      </c>
      <c r="G47" s="13" t="str">
        <f ca="1">IF($F47&lt;&gt;"",IF($G$4="Recurso",VLOOKUP($E47,OFFSET('Definición técnica de imagenes'!$A$1,MATCH($G$5,'Definición técnica de imagenes'!$A$1:$A$104,0)-1,1,COUNTIF('Definición técnica de imagenes'!$A$3:$A$102,$G$5),5),5,FALSE),'Definición técnica de imagenes'!$F$16),"")</f>
        <v>526 x 370 px</v>
      </c>
      <c r="H47" s="13" t="str">
        <f t="shared" ca="1" si="5"/>
        <v>MA_08_04_CO_IMG38_zoom</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600 px</v>
      </c>
      <c r="J47" s="66" t="s">
        <v>230</v>
      </c>
      <c r="K47" s="65"/>
    </row>
    <row r="48" spans="1:15" s="11" customFormat="1" ht="120" customHeight="1" x14ac:dyDescent="0.25">
      <c r="A48" s="12" t="str">
        <f t="shared" si="6"/>
        <v>IMG39</v>
      </c>
      <c r="B48" s="62" t="s">
        <v>204</v>
      </c>
      <c r="C48" s="20" t="str">
        <f t="shared" si="7"/>
        <v>Cuaderno de Estudio</v>
      </c>
      <c r="D48" s="63" t="s">
        <v>191</v>
      </c>
      <c r="E48" s="63" t="s">
        <v>153</v>
      </c>
      <c r="F48" s="13" t="str">
        <f t="shared" si="4"/>
        <v>MA_08_04_CO_IMG39_small</v>
      </c>
      <c r="G48" s="13" t="str">
        <f ca="1">IF($F48&lt;&gt;"",IF($G$4="Recurso",VLOOKUP($E48,OFFSET('Definición técnica de imagenes'!$A$1,MATCH($G$5,'Definición técnica de imagenes'!$A$1:$A$104,0)-1,1,COUNTIF('Definición técnica de imagenes'!$A$3:$A$102,$G$5),5),5,FALSE),'Definición técnica de imagenes'!$F$16),"")</f>
        <v>526 x 370 px</v>
      </c>
      <c r="H48" s="13" t="str">
        <f t="shared" ca="1" si="5"/>
        <v>MA_08_04_CO_IMG39_zoom</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600 px</v>
      </c>
      <c r="J48" s="66" t="s">
        <v>240</v>
      </c>
      <c r="K48"/>
    </row>
    <row r="49" spans="1:11" s="11" customFormat="1" ht="81.75" customHeight="1" x14ac:dyDescent="0.25">
      <c r="A49" s="12" t="str">
        <f t="shared" si="6"/>
        <v>IMG40</v>
      </c>
      <c r="B49" s="62" t="s">
        <v>241</v>
      </c>
      <c r="C49" s="20" t="str">
        <f t="shared" si="7"/>
        <v>Cuaderno de Estudio</v>
      </c>
      <c r="D49" s="63" t="s">
        <v>191</v>
      </c>
      <c r="E49" s="63" t="s">
        <v>153</v>
      </c>
      <c r="F49" s="13" t="str">
        <f t="shared" si="4"/>
        <v>MA_08_04_CO_IMG40_small</v>
      </c>
      <c r="G49" s="13" t="str">
        <f ca="1">IF($F49&lt;&gt;"",IF($G$4="Recurso",VLOOKUP($E49,OFFSET('Definición técnica de imagenes'!$A$1,MATCH($G$5,'Definición técnica de imagenes'!$A$1:$A$104,0)-1,1,COUNTIF('Definición técnica de imagenes'!$A$3:$A$102,$G$5),5),5,FALSE),'Definición técnica de imagenes'!$F$16),"")</f>
        <v>526 x 370 px</v>
      </c>
      <c r="H49" s="13" t="str">
        <f t="shared" ca="1" si="5"/>
        <v>MA_08_04_CO_IMG40_zoom</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800 x 600 px</v>
      </c>
      <c r="J49" s="66" t="s">
        <v>240</v>
      </c>
      <c r="K49" s="65"/>
    </row>
    <row r="50" spans="1:11" s="11" customFormat="1" ht="95.25" customHeight="1" x14ac:dyDescent="0.25">
      <c r="A50" s="12" t="str">
        <f t="shared" si="6"/>
        <v>IMG41</v>
      </c>
      <c r="B50" s="62" t="s">
        <v>243</v>
      </c>
      <c r="C50" s="20" t="str">
        <f t="shared" si="7"/>
        <v>Cuaderno de Estudio</v>
      </c>
      <c r="D50" s="63" t="s">
        <v>191</v>
      </c>
      <c r="E50" s="63" t="s">
        <v>153</v>
      </c>
      <c r="F50" s="13" t="str">
        <f t="shared" si="4"/>
        <v>MA_08_04_CO_IMG41_small</v>
      </c>
      <c r="G50" s="13" t="str">
        <f ca="1">IF($F50&lt;&gt;"",IF($G$4="Recurso",VLOOKUP($E50,OFFSET('Definición técnica de imagenes'!$A$1,MATCH($G$5,'Definición técnica de imagenes'!$A$1:$A$104,0)-1,1,COUNTIF('Definición técnica de imagenes'!$A$3:$A$102,$G$5),5),5,FALSE),'Definición técnica de imagenes'!$F$16),"")</f>
        <v>526 x 370 px</v>
      </c>
      <c r="H50" s="13" t="str">
        <f t="shared" ca="1" si="5"/>
        <v>MA_08_04_CO_IMG41_zoom</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800 x 600 px</v>
      </c>
      <c r="J50" s="66" t="s">
        <v>242</v>
      </c>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2" r:id="rId4">
          <objectPr defaultSize="0" autoPict="0" r:id="rId5">
            <anchor moveWithCells="1" sizeWithCells="1">
              <from>
                <xdr:col>10</xdr:col>
                <xdr:colOff>19050</xdr:colOff>
                <xdr:row>9</xdr:row>
                <xdr:rowOff>171450</xdr:rowOff>
              </from>
              <to>
                <xdr:col>10</xdr:col>
                <xdr:colOff>3876675</xdr:colOff>
                <xdr:row>9</xdr:row>
                <xdr:rowOff>2143125</xdr:rowOff>
              </to>
            </anchor>
          </objectPr>
        </oleObject>
      </mc:Choice>
      <mc:Fallback>
        <oleObject progId="PBrush" shapeId="2052" r:id="rId4"/>
      </mc:Fallback>
    </mc:AlternateContent>
    <mc:AlternateContent xmlns:mc="http://schemas.openxmlformats.org/markup-compatibility/2006">
      <mc:Choice Requires="x14">
        <oleObject progId="PBrush" shapeId="2054" r:id="rId6">
          <objectPr defaultSize="0" autoPict="0" r:id="rId7">
            <anchor moveWithCells="1" sizeWithCells="1">
              <from>
                <xdr:col>10</xdr:col>
                <xdr:colOff>104775</xdr:colOff>
                <xdr:row>10</xdr:row>
                <xdr:rowOff>76200</xdr:rowOff>
              </from>
              <to>
                <xdr:col>10</xdr:col>
                <xdr:colOff>3895725</xdr:colOff>
                <xdr:row>10</xdr:row>
                <xdr:rowOff>1981200</xdr:rowOff>
              </to>
            </anchor>
          </objectPr>
        </oleObject>
      </mc:Choice>
      <mc:Fallback>
        <oleObject progId="PBrush" shapeId="2054" r:id="rId6"/>
      </mc:Fallback>
    </mc:AlternateContent>
    <mc:AlternateContent xmlns:mc="http://schemas.openxmlformats.org/markup-compatibility/2006">
      <mc:Choice Requires="x14">
        <oleObject progId="PBrush" shapeId="2056" r:id="rId8">
          <objectPr defaultSize="0" autoPict="0" r:id="rId9">
            <anchor moveWithCells="1" sizeWithCells="1">
              <from>
                <xdr:col>10</xdr:col>
                <xdr:colOff>133350</xdr:colOff>
                <xdr:row>11</xdr:row>
                <xdr:rowOff>219075</xdr:rowOff>
              </from>
              <to>
                <xdr:col>15</xdr:col>
                <xdr:colOff>171450</xdr:colOff>
                <xdr:row>11</xdr:row>
                <xdr:rowOff>1609725</xdr:rowOff>
              </to>
            </anchor>
          </objectPr>
        </oleObject>
      </mc:Choice>
      <mc:Fallback>
        <oleObject progId="PBrush" shapeId="2056" r:id="rId8"/>
      </mc:Fallback>
    </mc:AlternateContent>
    <mc:AlternateContent xmlns:mc="http://schemas.openxmlformats.org/markup-compatibility/2006">
      <mc:Choice Requires="x14">
        <oleObject progId="PBrush" shapeId="2064" r:id="rId10">
          <objectPr defaultSize="0" autoPict="0" r:id="rId11">
            <anchor moveWithCells="1" sizeWithCells="1">
              <from>
                <xdr:col>10</xdr:col>
                <xdr:colOff>1628775</xdr:colOff>
                <xdr:row>12</xdr:row>
                <xdr:rowOff>180975</xdr:rowOff>
              </from>
              <to>
                <xdr:col>10</xdr:col>
                <xdr:colOff>2286000</xdr:colOff>
                <xdr:row>12</xdr:row>
                <xdr:rowOff>1038225</xdr:rowOff>
              </to>
            </anchor>
          </objectPr>
        </oleObject>
      </mc:Choice>
      <mc:Fallback>
        <oleObject progId="PBrush" shapeId="2064" r:id="rId10"/>
      </mc:Fallback>
    </mc:AlternateContent>
    <mc:AlternateContent xmlns:mc="http://schemas.openxmlformats.org/markup-compatibility/2006">
      <mc:Choice Requires="x14">
        <oleObject progId="PBrush" shapeId="2066" r:id="rId12">
          <objectPr defaultSize="0" autoPict="0" r:id="rId13">
            <anchor moveWithCells="1" sizeWithCells="1">
              <from>
                <xdr:col>10</xdr:col>
                <xdr:colOff>1657350</xdr:colOff>
                <xdr:row>13</xdr:row>
                <xdr:rowOff>200025</xdr:rowOff>
              </from>
              <to>
                <xdr:col>10</xdr:col>
                <xdr:colOff>2505075</xdr:colOff>
                <xdr:row>13</xdr:row>
                <xdr:rowOff>885825</xdr:rowOff>
              </to>
            </anchor>
          </objectPr>
        </oleObject>
      </mc:Choice>
      <mc:Fallback>
        <oleObject progId="PBrush" shapeId="2066" r:id="rId12"/>
      </mc:Fallback>
    </mc:AlternateContent>
    <mc:AlternateContent xmlns:mc="http://schemas.openxmlformats.org/markup-compatibility/2006">
      <mc:Choice Requires="x14">
        <oleObject progId="PBrush" shapeId="2069" r:id="rId14">
          <objectPr defaultSize="0" autoPict="0" r:id="rId15">
            <anchor moveWithCells="1" sizeWithCells="1">
              <from>
                <xdr:col>10</xdr:col>
                <xdr:colOff>85725</xdr:colOff>
                <xdr:row>15</xdr:row>
                <xdr:rowOff>276225</xdr:rowOff>
              </from>
              <to>
                <xdr:col>10</xdr:col>
                <xdr:colOff>3733800</xdr:colOff>
                <xdr:row>15</xdr:row>
                <xdr:rowOff>2124075</xdr:rowOff>
              </to>
            </anchor>
          </objectPr>
        </oleObject>
      </mc:Choice>
      <mc:Fallback>
        <oleObject progId="PBrush" shapeId="2069" r:id="rId14"/>
      </mc:Fallback>
    </mc:AlternateContent>
    <mc:AlternateContent xmlns:mc="http://schemas.openxmlformats.org/markup-compatibility/2006">
      <mc:Choice Requires="x14">
        <oleObject progId="PBrush" shapeId="2076" r:id="rId16">
          <objectPr defaultSize="0" autoPict="0" r:id="rId17">
            <anchor moveWithCells="1" sizeWithCells="1">
              <from>
                <xdr:col>10</xdr:col>
                <xdr:colOff>847725</xdr:colOff>
                <xdr:row>23</xdr:row>
                <xdr:rowOff>104775</xdr:rowOff>
              </from>
              <to>
                <xdr:col>10</xdr:col>
                <xdr:colOff>2276475</xdr:colOff>
                <xdr:row>23</xdr:row>
                <xdr:rowOff>1466850</xdr:rowOff>
              </to>
            </anchor>
          </objectPr>
        </oleObject>
      </mc:Choice>
      <mc:Fallback>
        <oleObject progId="PBrush" shapeId="2076" r:id="rId16"/>
      </mc:Fallback>
    </mc:AlternateContent>
    <mc:AlternateContent xmlns:mc="http://schemas.openxmlformats.org/markup-compatibility/2006">
      <mc:Choice Requires="x14">
        <oleObject progId="PBrush" shapeId="2086" r:id="rId18">
          <objectPr defaultSize="0" autoPict="0" r:id="rId19">
            <anchor moveWithCells="1" sizeWithCells="1">
              <from>
                <xdr:col>10</xdr:col>
                <xdr:colOff>161925</xdr:colOff>
                <xdr:row>36</xdr:row>
                <xdr:rowOff>219075</xdr:rowOff>
              </from>
              <to>
                <xdr:col>10</xdr:col>
                <xdr:colOff>2990850</xdr:colOff>
                <xdr:row>36</xdr:row>
                <xdr:rowOff>733425</xdr:rowOff>
              </to>
            </anchor>
          </objectPr>
        </oleObject>
      </mc:Choice>
      <mc:Fallback>
        <oleObject progId="PBrush" shapeId="2086" r:id="rId18"/>
      </mc:Fallback>
    </mc:AlternateContent>
    <mc:AlternateContent xmlns:mc="http://schemas.openxmlformats.org/markup-compatibility/2006">
      <mc:Choice Requires="x14">
        <oleObject progId="PBrush" shapeId="2087" r:id="rId20">
          <objectPr defaultSize="0" autoPict="0" r:id="rId21">
            <anchor moveWithCells="1" sizeWithCells="1">
              <from>
                <xdr:col>10</xdr:col>
                <xdr:colOff>180975</xdr:colOff>
                <xdr:row>37</xdr:row>
                <xdr:rowOff>285750</xdr:rowOff>
              </from>
              <to>
                <xdr:col>10</xdr:col>
                <xdr:colOff>2886075</xdr:colOff>
                <xdr:row>37</xdr:row>
                <xdr:rowOff>733425</xdr:rowOff>
              </to>
            </anchor>
          </objectPr>
        </oleObject>
      </mc:Choice>
      <mc:Fallback>
        <oleObject progId="PBrush" shapeId="2087" r:id="rId20"/>
      </mc:Fallback>
    </mc:AlternateContent>
    <mc:AlternateContent xmlns:mc="http://schemas.openxmlformats.org/markup-compatibility/2006">
      <mc:Choice Requires="x14">
        <oleObject progId="PBrush" shapeId="2091" r:id="rId22">
          <objectPr defaultSize="0" autoPict="0" r:id="rId23">
            <anchor moveWithCells="1" sizeWithCells="1">
              <from>
                <xdr:col>10</xdr:col>
                <xdr:colOff>85725</xdr:colOff>
                <xdr:row>47</xdr:row>
                <xdr:rowOff>104775</xdr:rowOff>
              </from>
              <to>
                <xdr:col>16</xdr:col>
                <xdr:colOff>123825</xdr:colOff>
                <xdr:row>47</xdr:row>
                <xdr:rowOff>1485900</xdr:rowOff>
              </to>
            </anchor>
          </objectPr>
        </oleObject>
      </mc:Choice>
      <mc:Fallback>
        <oleObject progId="PBrush" shapeId="2091" r:id="rId22"/>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MA_08_04_CO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SolicitudGrafica_MA_08_04_CO.xls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MA_08_04_REC10</v>
      </c>
      <c r="E17" s="97"/>
      <c r="F17" s="98"/>
      <c r="J17" s="22">
        <v>14</v>
      </c>
      <c r="K17" s="22">
        <v>14</v>
      </c>
    </row>
    <row r="18" spans="1:11" ht="79.5" thickBot="1" x14ac:dyDescent="0.3">
      <c r="A18" s="33" t="s">
        <v>48</v>
      </c>
      <c r="B18" s="31"/>
      <c r="C18" s="59" t="s">
        <v>120</v>
      </c>
      <c r="D18" s="88" t="str">
        <f>CONCATENATE("SolicitudGrafica_",D17,".xls")</f>
        <v>SolicitudGrafica_MA_08_04_REC10.xls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6</v>
      </c>
      <c r="J20" s="22">
        <v>4</v>
      </c>
      <c r="K20" s="22">
        <v>17</v>
      </c>
    </row>
    <row r="21" spans="1:11" x14ac:dyDescent="0.25">
      <c r="H21" s="22" t="str">
        <f>IF(INDEX(H4:H7,H20)=H4,"MA",IF(INDEX(H4:H7,H20)=H5,"CN",IF(INDEX(H4:H7,H20)=H6,"CS",IF(INDEX(H4:H7,H20)=H7,"LE"))))</f>
        <v>MA</v>
      </c>
      <c r="I21" s="22" t="str">
        <f>CONCATENATE(IF((I20+2)&lt;10,"0",""),I20+2)</f>
        <v>08</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C15" sqref="C1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2015-11-03T20:13:39Z</dcterms:modified>
</cp:coreProperties>
</file>