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4. MA_07_09_CO (G,M,Gd,RECURSOS)\SolicitudesGraficasOK\"/>
    </mc:Choice>
  </mc:AlternateContent>
  <workbookProtection lockStructure="1"/>
  <bookViews>
    <workbookView xWindow="0" yWindow="0" windowWidth="16395" windowHeight="538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I61" i="1"/>
  <c r="H61" i="1" s="1"/>
  <c r="I62" i="1"/>
  <c r="I63" i="1"/>
  <c r="H63" i="1" s="1"/>
  <c r="I64" i="1"/>
  <c r="H64" i="1" s="1"/>
  <c r="I65" i="1"/>
  <c r="H65" i="1" s="1"/>
  <c r="I66" i="1"/>
  <c r="H66" i="1" s="1"/>
  <c r="I67" i="1"/>
  <c r="H67" i="1" s="1"/>
  <c r="I68" i="1"/>
  <c r="H68" i="1" s="1"/>
  <c r="I69" i="1"/>
  <c r="H69" i="1" s="1"/>
  <c r="I70" i="1"/>
  <c r="H70" i="1" s="1"/>
  <c r="I71" i="1"/>
  <c r="H71" i="1" s="1"/>
  <c r="I72" i="1"/>
  <c r="H72" i="1" s="1"/>
  <c r="I73" i="1"/>
  <c r="H73" i="1" s="1"/>
  <c r="I74" i="1"/>
  <c r="H74" i="1" s="1"/>
  <c r="I75" i="1"/>
  <c r="H75" i="1" s="1"/>
  <c r="I76" i="1"/>
  <c r="H76" i="1" s="1"/>
  <c r="I77" i="1"/>
  <c r="H77" i="1" s="1"/>
  <c r="I78" i="1"/>
  <c r="H78" i="1" s="1"/>
  <c r="I79" i="1"/>
  <c r="H79" i="1" s="1"/>
  <c r="I80" i="1"/>
  <c r="H80" i="1" s="1"/>
  <c r="I81" i="1"/>
  <c r="H81" i="1" s="1"/>
  <c r="I82" i="1"/>
  <c r="H82" i="1" s="1"/>
  <c r="I83" i="1"/>
  <c r="H83" i="1" s="1"/>
  <c r="I84" i="1"/>
  <c r="H84" i="1" s="1"/>
  <c r="I85" i="1"/>
  <c r="H85" i="1" s="1"/>
  <c r="I86" i="1"/>
  <c r="H86" i="1" s="1"/>
  <c r="I87" i="1"/>
  <c r="H87" i="1" s="1"/>
  <c r="I88" i="1"/>
  <c r="H88" i="1" s="1"/>
  <c r="I89" i="1"/>
  <c r="H89" i="1" s="1"/>
  <c r="I90" i="1"/>
  <c r="H90" i="1" s="1"/>
  <c r="I91" i="1"/>
  <c r="H91" i="1" s="1"/>
  <c r="I92" i="1"/>
  <c r="H92" i="1" s="1"/>
  <c r="I93" i="1"/>
  <c r="I94" i="1"/>
  <c r="I95" i="1"/>
  <c r="I96" i="1"/>
  <c r="I97" i="1"/>
  <c r="I98" i="1"/>
  <c r="I99" i="1"/>
  <c r="I100" i="1"/>
  <c r="I101" i="1"/>
  <c r="H101" i="1" s="1"/>
  <c r="I102" i="1"/>
  <c r="H102" i="1" s="1"/>
  <c r="I103" i="1"/>
  <c r="H103" i="1" s="1"/>
  <c r="I104" i="1"/>
  <c r="H104" i="1" s="1"/>
  <c r="I105" i="1"/>
  <c r="H105" i="1" s="1"/>
  <c r="I106" i="1"/>
  <c r="H106" i="1" s="1"/>
  <c r="I107" i="1"/>
  <c r="H107" i="1" s="1"/>
  <c r="I108" i="1"/>
  <c r="H108" i="1" s="1"/>
  <c r="H56" i="1" l="1"/>
  <c r="H60" i="1"/>
  <c r="H62" i="1"/>
  <c r="H58"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D17" i="2" s="1"/>
  <c r="D18" i="2" s="1"/>
  <c r="D5" i="2"/>
  <c r="D7" i="2" s="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93" i="1" l="1"/>
  <c r="H12" i="1"/>
  <c r="H11" i="1"/>
  <c r="F11" i="1"/>
  <c r="G11" i="1" s="1"/>
  <c r="H10" i="1"/>
  <c r="A13" i="1"/>
  <c r="F10" i="1"/>
  <c r="G10" i="1" s="1"/>
  <c r="H94" i="1" l="1"/>
  <c r="F13" i="1"/>
  <c r="G13" i="1" s="1"/>
  <c r="H13" i="1"/>
  <c r="A14" i="1"/>
  <c r="F14" i="1" l="1"/>
  <c r="G14" i="1" s="1"/>
  <c r="H14" i="1"/>
  <c r="A15" i="1"/>
  <c r="F15" i="1" l="1"/>
  <c r="G15" i="1" s="1"/>
  <c r="H15" i="1"/>
  <c r="A16" i="1"/>
  <c r="F16" i="1" l="1"/>
  <c r="G16" i="1" s="1"/>
  <c r="H16" i="1"/>
  <c r="A17" i="1"/>
  <c r="F17" i="1" l="1"/>
  <c r="G17" i="1" s="1"/>
  <c r="H17" i="1"/>
  <c r="A18" i="1"/>
  <c r="F18" i="1" l="1"/>
  <c r="G18" i="1" s="1"/>
  <c r="H18" i="1"/>
  <c r="H100"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F60" i="1" s="1"/>
  <c r="G60" i="1" s="1"/>
  <c r="A61" i="1" l="1"/>
  <c r="F61" i="1" s="1"/>
  <c r="G61" i="1" s="1"/>
  <c r="A62" i="1" l="1"/>
  <c r="F62" i="1" l="1"/>
  <c r="G62" i="1" s="1"/>
  <c r="A63" i="1"/>
  <c r="F63" i="1" l="1"/>
  <c r="G63" i="1" s="1"/>
  <c r="A64" i="1"/>
  <c r="F64" i="1" l="1"/>
  <c r="G64" i="1" s="1"/>
  <c r="A65" i="1"/>
  <c r="F65" i="1" l="1"/>
  <c r="G65" i="1" s="1"/>
  <c r="A66" i="1"/>
  <c r="F66" i="1" l="1"/>
  <c r="G66" i="1" s="1"/>
  <c r="A67" i="1"/>
  <c r="F67" i="1" l="1"/>
  <c r="G67" i="1" s="1"/>
  <c r="A68" i="1"/>
  <c r="F68" i="1" l="1"/>
  <c r="G68" i="1" s="1"/>
  <c r="A69" i="1"/>
  <c r="F69" i="1" l="1"/>
  <c r="G69" i="1" s="1"/>
  <c r="A70" i="1"/>
  <c r="F70" i="1" l="1"/>
  <c r="G70" i="1" s="1"/>
  <c r="A71" i="1"/>
  <c r="F71" i="1" l="1"/>
  <c r="G71" i="1" s="1"/>
  <c r="A72" i="1"/>
  <c r="F72" i="1" l="1"/>
  <c r="G72" i="1" s="1"/>
  <c r="A73" i="1"/>
  <c r="F73" i="1" l="1"/>
  <c r="G73" i="1" s="1"/>
  <c r="A74" i="1"/>
  <c r="F74" i="1" l="1"/>
  <c r="G74" i="1" s="1"/>
  <c r="A75" i="1"/>
  <c r="F75" i="1" l="1"/>
  <c r="G75" i="1" s="1"/>
  <c r="A76" i="1"/>
  <c r="F76" i="1" l="1"/>
  <c r="G76" i="1" s="1"/>
  <c r="A77" i="1"/>
  <c r="F77" i="1" l="1"/>
  <c r="G77" i="1" s="1"/>
  <c r="A78" i="1"/>
  <c r="F78" i="1" l="1"/>
  <c r="G78" i="1" s="1"/>
  <c r="A79" i="1"/>
  <c r="F79" i="1" l="1"/>
  <c r="G79" i="1" s="1"/>
  <c r="A80" i="1"/>
  <c r="F80" i="1" l="1"/>
  <c r="G80" i="1" s="1"/>
  <c r="A81" i="1"/>
  <c r="F81" i="1" l="1"/>
  <c r="G81" i="1" s="1"/>
  <c r="A82" i="1"/>
  <c r="F82" i="1" l="1"/>
  <c r="G82" i="1" s="1"/>
  <c r="A83" i="1"/>
  <c r="F83" i="1" l="1"/>
  <c r="G83" i="1" s="1"/>
  <c r="A84" i="1"/>
  <c r="F84" i="1" l="1"/>
  <c r="G84" i="1" s="1"/>
  <c r="A85" i="1"/>
  <c r="F85" i="1" l="1"/>
  <c r="G85" i="1" s="1"/>
  <c r="A86" i="1"/>
  <c r="F86" i="1" l="1"/>
  <c r="G86" i="1" s="1"/>
  <c r="A87" i="1"/>
  <c r="F87" i="1" l="1"/>
  <c r="G87" i="1" s="1"/>
  <c r="A88" i="1"/>
  <c r="F88" i="1" l="1"/>
  <c r="G88" i="1" s="1"/>
  <c r="A89" i="1"/>
  <c r="F89" i="1" l="1"/>
  <c r="G89" i="1" s="1"/>
  <c r="A90" i="1"/>
  <c r="F90" i="1" l="1"/>
  <c r="G90" i="1" s="1"/>
  <c r="A91" i="1"/>
  <c r="F91" i="1" l="1"/>
  <c r="G91" i="1" s="1"/>
  <c r="A92" i="1"/>
  <c r="A93" i="1" l="1"/>
  <c r="F92" i="1"/>
  <c r="G92" i="1" s="1"/>
  <c r="F93" i="1" l="1"/>
  <c r="G93" i="1" s="1"/>
  <c r="A94" i="1"/>
  <c r="A95" i="1" l="1"/>
  <c r="F94" i="1"/>
  <c r="G94" i="1" s="1"/>
  <c r="H95" i="1" l="1"/>
  <c r="F95" i="1"/>
  <c r="G95" i="1" s="1"/>
  <c r="A96" i="1"/>
  <c r="H96" i="1" l="1"/>
  <c r="F96" i="1"/>
  <c r="G96" i="1" s="1"/>
  <c r="A97" i="1"/>
  <c r="H97" i="1" l="1"/>
  <c r="F97" i="1"/>
  <c r="G97" i="1" s="1"/>
  <c r="A98" i="1"/>
  <c r="H98" i="1" l="1"/>
  <c r="F98" i="1"/>
  <c r="G98" i="1" s="1"/>
  <c r="A99" i="1"/>
  <c r="H99" i="1" l="1"/>
  <c r="F99" i="1"/>
  <c r="G99" i="1" s="1"/>
  <c r="A100" i="1"/>
  <c r="A101" i="1" l="1"/>
  <c r="F100" i="1"/>
  <c r="G100" i="1" s="1"/>
  <c r="F101" i="1" l="1"/>
  <c r="G101" i="1" s="1"/>
  <c r="A102" i="1"/>
  <c r="F102" i="1" l="1"/>
  <c r="G102" i="1" s="1"/>
  <c r="A103" i="1"/>
  <c r="F103" i="1" l="1"/>
  <c r="G103" i="1" s="1"/>
  <c r="A104" i="1"/>
  <c r="F104" i="1" l="1"/>
  <c r="G104" i="1" s="1"/>
  <c r="A105" i="1"/>
  <c r="F105" i="1" l="1"/>
  <c r="G105" i="1" s="1"/>
  <c r="A106" i="1"/>
  <c r="F106" i="1" l="1"/>
  <c r="G106" i="1" s="1"/>
  <c r="A107" i="1"/>
  <c r="F107" i="1" l="1"/>
  <c r="G107" i="1" s="1"/>
  <c r="A108" i="1"/>
  <c r="F108" i="1" s="1"/>
  <c r="G108" i="1" s="1"/>
</calcChain>
</file>

<file path=xl/sharedStrings.xml><?xml version="1.0" encoding="utf-8"?>
<sst xmlns="http://schemas.openxmlformats.org/spreadsheetml/2006/main" count="406" uniqueCount="204">
  <si>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</si>
  <si>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</si>
  <si>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</si>
  <si>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</si>
  <si>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</si>
  <si>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</si>
  <si>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</si>
  <si>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</si>
  <si>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</si>
  <si>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</si>
  <si>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</si>
  <si>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</si>
  <si>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</si>
  <si>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</si>
  <si>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</si>
  <si>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</si>
  <si>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</si>
  <si>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</si>
  <si>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</si>
  <si>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</si>
  <si>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</si>
  <si>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</si>
  <si>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</si>
  <si>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</si>
  <si>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</si>
  <si>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</si>
  <si>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</si>
  <si>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</si>
  <si>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</si>
  <si>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</si>
  <si>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</si>
  <si>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</si>
  <si>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</si>
  <si>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</si>
  <si>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</si>
  <si>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</si>
  <si>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</si>
  <si>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</si>
  <si>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</si>
  <si>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</si>
  <si>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</si>
  <si>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</si>
  <si>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</si>
  <si>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</si>
  <si>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</si>
  <si>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</si>
  <si>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</si>
  <si>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</si>
  <si>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</si>
  <si>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</si>
  <si>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</si>
  <si>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</si>
  <si>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</si>
  <si>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</si>
  <si>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</si>
  <si>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</si>
  <si>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</si>
  <si>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</si>
  <si>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</si>
  <si>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</si>
  <si>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</si>
  <si>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</si>
  <si>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</si>
  <si>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</si>
  <si>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</si>
  <si>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</si>
  <si>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</si>
  <si>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</si>
  <si>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</si>
  <si>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</si>
  <si>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</si>
  <si>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</si>
  <si>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</si>
  <si>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</si>
  <si>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</si>
  <si>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</si>
  <si>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</si>
  <si>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</si>
  <si>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</si>
  <si>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</si>
  <si>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</si>
  <si>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</si>
  <si>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</si>
  <si>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</si>
  <si>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</si>
  <si>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</si>
  <si>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</si>
  <si>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</si>
  <si>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</si>
  <si>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</si>
  <si>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</si>
  <si>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</si>
  <si>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</si>
  <si>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</si>
  <si>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</si>
  <si>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</si>
  <si>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</si>
  <si>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</si>
  <si>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</si>
  <si>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</si>
  <si>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</si>
  <si>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</si>
  <si>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</si>
  <si>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</si>
  <si>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</si>
  <si>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</si>
  <si>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</si>
  <si>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</si>
  <si>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</si>
  <si>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</si>
  <si>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</si>
  <si>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</si>
  <si>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</si>
  <si>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</si>
  <si>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</si>
  <si>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</si>
  <si>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</si>
  <si>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</si>
  <si>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</si>
  <si>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</si>
  <si>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</si>
  <si>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</si>
  <si>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</si>
  <si>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</si>
  <si>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</si>
  <si>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</si>
  <si>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</si>
  <si>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</si>
  <si>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</si>
  <si>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</si>
  <si>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</si>
  <si>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</si>
  <si>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</si>
  <si>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</si>
  <si>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</si>
  <si>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</si>
  <si>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</si>
  <si>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</si>
  <si>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</si>
  <si>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</si>
  <si>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</si>
  <si>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</si>
  <si>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</si>
  <si>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</si>
  <si>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</si>
  <si>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</si>
  <si>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</si>
  <si>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</si>
  <si>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</si>
  <si>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</si>
  <si>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</si>
  <si>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</si>
  <si>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</si>
  <si>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</si>
  <si>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</si>
  <si>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</si>
  <si>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</si>
  <si>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</si>
  <si>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</si>
  <si>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</si>
  <si>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</si>
  <si>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</si>
  <si>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</si>
  <si>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</si>
  <si>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</si>
  <si>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</si>
  <si>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</si>
  <si>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</si>
  <si>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</si>
  <si>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</si>
  <si>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</si>
  <si>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</si>
  <si>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</si>
  <si>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</si>
  <si>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</si>
  <si>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</si>
  <si>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</si>
  <si>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</si>
  <si>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</si>
  <si>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</si>
  <si>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</si>
  <si>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</si>
  <si>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</si>
  <si>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</si>
  <si>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</si>
  <si>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</si>
  <si>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</si>
  <si>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MA_07_09_REC260</t>
  </si>
  <si>
    <t>Ver descripción</t>
  </si>
  <si>
    <t>Ilustración</t>
  </si>
  <si>
    <t>Las expresiones algebraicas</t>
  </si>
  <si>
    <t>Adriana Ma. Pachón</t>
  </si>
  <si>
    <t xml:space="preserve">2, 4, 6, 8, 10, 12, …
</t>
  </si>
  <si>
    <t xml:space="preserve">3, 5, 7, 9, 11, …
</t>
  </si>
  <si>
    <t>Pregunta 1:
Triángulo escaleno (lados diferentes). 
Se muestran dos longitudes en sus lados: FQ02 y FQ03 que están en la carpeta de anexos.
Para el texto: 
Perímetro: FQ01</t>
  </si>
  <si>
    <t xml:space="preserve">Pregunta 2:
Proponer la fórmula FQ04 en un fondo claro y tranquilo. </t>
  </si>
  <si>
    <t xml:space="preserve">Pregunta 3: 
Proponer la fórmula FQ05 en un fondo claro y tranquilo. </t>
  </si>
  <si>
    <t xml:space="preserve">Pregunta 4:
Proponer la secuencia en un fondo claro y tranquilo. </t>
  </si>
  <si>
    <t xml:space="preserve">Pregunta 5:
Proponer la secuencia en un fondo claro y tranquilo. </t>
  </si>
  <si>
    <t xml:space="preserve">Pregunta 6:
Proponer la fórmula FQ06 en un fondo claro y tranquilo. La figura puede ser cualquier estrella de un color llamativo. </t>
  </si>
  <si>
    <t xml:space="preserve">Pregunta 7:
Proponer la fórmula FQ07 en un fondo claro y tranquilo. La figura puede ser cualquier flecha de un color llamativo. </t>
  </si>
  <si>
    <t>Pregunta 10:
Círculo al que se ve como si se le cortaran dos sectores iguales con sus respectivas medidas FQ09.
En el centro deben ir los signos de interrogación ¿?. 
En la parte de abajo debe ir el letrero de:
Área del círculo: FQ10</t>
  </si>
  <si>
    <t>Pregunta 8:
Rectángulo dividido en cuatro partes no iguales. Dibujarlo proporcional a como se muestra en la figura. Mantener el color del rectángulo verde (debe ser verde) los demás no importa el color. 
Para los textos: 
15
12
x
y
Tener en cuenta que la x e y, van en minúscula cursiva.</t>
  </si>
  <si>
    <t xml:space="preserve">Pregunta 9:
Triángulo con un rectángulo blanco dentro. 
Para los textos, ver las fórmulas que están en la carpeta de anexos.así:
* Área del rectángulo: FQ11
* Área del triángulo: FQ12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</si>
</sst>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173181</xdr:colOff>
      <xdr:row>9</xdr:row>
      <xdr:rowOff>66137</xdr:rowOff>
    </xdr:from>
    <xdr:to>
      <xdr:col>10</xdr:col>
      <xdr:colOff>1522858</xdr:colOff>
      <xdr:row>9</xdr:row>
      <xdr:rowOff>1079140</xdr:rowOff>
    </xdr:to>
    <xdr:pic>
      <xdr:nvPicPr>
        <xdr:cNvPr id="7" name="Imagen 6"/>
        <xdr:cNvPicPr>
          <a:picLocks noChangeAspect="1"/>
        </xdr:cNvPicPr>
      </xdr:nvPicPr>
      <xdr:blipFill>
        <a:blip xmlns:r="http://schemas.openxmlformats.org/officeDocument/2006/relationships" r:embed="rId1"/>
        <a:stretch>
          <a:fillRect/>
        </a:stretch>
      </xdr:blipFill>
      <xdr:spPr>
        <a:xfrm>
          <a:off x="16509999" y="2134698"/>
          <a:ext cx="1349677" cy="1013003"/>
        </a:xfrm>
        <a:prstGeom prst="rect">
          <a:avLst/>
        </a:prstGeom>
      </xdr:spPr>
    </xdr:pic>
    <xdr:clientData/>
  </xdr:twoCellAnchor>
  <xdr:twoCellAnchor editAs="oneCell">
    <xdr:from>
      <xdr:col>10</xdr:col>
      <xdr:colOff>144319</xdr:colOff>
      <xdr:row>14</xdr:row>
      <xdr:rowOff>182803</xdr:rowOff>
    </xdr:from>
    <xdr:to>
      <xdr:col>10</xdr:col>
      <xdr:colOff>2172411</xdr:colOff>
      <xdr:row>14</xdr:row>
      <xdr:rowOff>478262</xdr:rowOff>
    </xdr:to>
    <xdr:pic>
      <xdr:nvPicPr>
        <xdr:cNvPr id="8" name="Imagen 7"/>
        <xdr:cNvPicPr>
          <a:picLocks noChangeAspect="1"/>
        </xdr:cNvPicPr>
      </xdr:nvPicPr>
      <xdr:blipFill>
        <a:blip xmlns:r="http://schemas.openxmlformats.org/officeDocument/2006/relationships" r:embed="rId2"/>
        <a:stretch>
          <a:fillRect/>
        </a:stretch>
      </xdr:blipFill>
      <xdr:spPr>
        <a:xfrm>
          <a:off x="16481137" y="5638030"/>
          <a:ext cx="2028092" cy="295459"/>
        </a:xfrm>
        <a:prstGeom prst="rect">
          <a:avLst/>
        </a:prstGeom>
      </xdr:spPr>
    </xdr:pic>
    <xdr:clientData/>
  </xdr:twoCellAnchor>
  <xdr:twoCellAnchor editAs="oneCell">
    <xdr:from>
      <xdr:col>10</xdr:col>
      <xdr:colOff>144318</xdr:colOff>
      <xdr:row>15</xdr:row>
      <xdr:rowOff>122699</xdr:rowOff>
    </xdr:from>
    <xdr:to>
      <xdr:col>10</xdr:col>
      <xdr:colOff>2155152</xdr:colOff>
      <xdr:row>15</xdr:row>
      <xdr:rowOff>381821</xdr:rowOff>
    </xdr:to>
    <xdr:pic>
      <xdr:nvPicPr>
        <xdr:cNvPr id="9" name="Imagen 8"/>
        <xdr:cNvPicPr>
          <a:picLocks noChangeAspect="1"/>
        </xdr:cNvPicPr>
      </xdr:nvPicPr>
      <xdr:blipFill>
        <a:blip xmlns:r="http://schemas.openxmlformats.org/officeDocument/2006/relationships" r:embed="rId3"/>
        <a:stretch>
          <a:fillRect/>
        </a:stretch>
      </xdr:blipFill>
      <xdr:spPr>
        <a:xfrm>
          <a:off x="16481136" y="6184063"/>
          <a:ext cx="2010834" cy="259122"/>
        </a:xfrm>
        <a:prstGeom prst="rect">
          <a:avLst/>
        </a:prstGeom>
      </xdr:spPr>
    </xdr:pic>
    <xdr:clientData/>
  </xdr:twoCellAnchor>
  <xdr:twoCellAnchor editAs="oneCell">
    <xdr:from>
      <xdr:col>10</xdr:col>
      <xdr:colOff>286029</xdr:colOff>
      <xdr:row>18</xdr:row>
      <xdr:rowOff>72159</xdr:rowOff>
    </xdr:from>
    <xdr:to>
      <xdr:col>10</xdr:col>
      <xdr:colOff>1921033</xdr:colOff>
      <xdr:row>18</xdr:row>
      <xdr:rowOff>1892779</xdr:rowOff>
    </xdr:to>
    <xdr:pic>
      <xdr:nvPicPr>
        <xdr:cNvPr id="10" name="Imagen 9"/>
        <xdr:cNvPicPr>
          <a:picLocks noChangeAspect="1"/>
        </xdr:cNvPicPr>
      </xdr:nvPicPr>
      <xdr:blipFill>
        <a:blip xmlns:r="http://schemas.openxmlformats.org/officeDocument/2006/relationships" r:embed="rId4"/>
        <a:stretch>
          <a:fillRect/>
        </a:stretch>
      </xdr:blipFill>
      <xdr:spPr>
        <a:xfrm>
          <a:off x="16622847" y="10722841"/>
          <a:ext cx="1635004" cy="1820620"/>
        </a:xfrm>
        <a:prstGeom prst="rect">
          <a:avLst/>
        </a:prstGeom>
      </xdr:spPr>
    </xdr:pic>
    <xdr:clientData/>
  </xdr:twoCellAnchor>
  <xdr:twoCellAnchor editAs="oneCell">
    <xdr:from>
      <xdr:col>10</xdr:col>
      <xdr:colOff>129887</xdr:colOff>
      <xdr:row>16</xdr:row>
      <xdr:rowOff>404092</xdr:rowOff>
    </xdr:from>
    <xdr:to>
      <xdr:col>10</xdr:col>
      <xdr:colOff>2113965</xdr:colOff>
      <xdr:row>16</xdr:row>
      <xdr:rowOff>1916431</xdr:rowOff>
    </xdr:to>
    <xdr:pic>
      <xdr:nvPicPr>
        <xdr:cNvPr id="11" name="Imagen 10"/>
        <xdr:cNvPicPr>
          <a:picLocks noChangeAspect="1"/>
        </xdr:cNvPicPr>
      </xdr:nvPicPr>
      <xdr:blipFill>
        <a:blip xmlns:r="http://schemas.openxmlformats.org/officeDocument/2006/relationships" r:embed="rId5"/>
        <a:stretch>
          <a:fillRect/>
        </a:stretch>
      </xdr:blipFill>
      <xdr:spPr>
        <a:xfrm>
          <a:off x="16466705" y="7042728"/>
          <a:ext cx="1984078" cy="1512339"/>
        </a:xfrm>
        <a:prstGeom prst="rect">
          <a:avLst/>
        </a:prstGeom>
      </xdr:spPr>
    </xdr:pic>
    <xdr:clientData/>
  </xdr:twoCellAnchor>
  <xdr:twoCellAnchor editAs="oneCell">
    <xdr:from>
      <xdr:col>10</xdr:col>
      <xdr:colOff>317500</xdr:colOff>
      <xdr:row>17</xdr:row>
      <xdr:rowOff>288636</xdr:rowOff>
    </xdr:from>
    <xdr:to>
      <xdr:col>10</xdr:col>
      <xdr:colOff>1931495</xdr:colOff>
      <xdr:row>17</xdr:row>
      <xdr:rowOff>1688829</xdr:rowOff>
    </xdr:to>
    <xdr:pic>
      <xdr:nvPicPr>
        <xdr:cNvPr id="12" name="Imagen 11"/>
        <xdr:cNvPicPr>
          <a:picLocks noChangeAspect="1"/>
        </xdr:cNvPicPr>
      </xdr:nvPicPr>
      <xdr:blipFill>
        <a:blip xmlns:r="http://schemas.openxmlformats.org/officeDocument/2006/relationships" r:embed="rId6"/>
        <a:stretch>
          <a:fillRect/>
        </a:stretch>
      </xdr:blipFill>
      <xdr:spPr>
        <a:xfrm>
          <a:off x="16654318" y="9409545"/>
          <a:ext cx="1613995" cy="14001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6" zoomScaleNormal="66" zoomScalePageLayoutView="140" workbookViewId="0">
      <pane ySplit="9" topLeftCell="A16" activePane="bottomLeft" state="frozen"/>
      <selection pane="bottomLeft" activeCell="J19" sqref="J19"/>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v>42401</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191</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0.5" customHeight="1" x14ac:dyDescent="0.25">
      <c r="A10" s="12" t="str">
        <f>IF(OR(B10&lt;&gt;"",J10&lt;&gt;""),"IMG01","")</f>
        <v>IMG01</v>
      </c>
      <c r="B10" s="62" t="s">
        <v>188</v>
      </c>
      <c r="C10" s="20" t="str">
        <f t="shared" ref="C10:C17" si="0">IF(OR(B10&lt;&gt;"",J10&lt;&gt;""),IF($G$4="Recurso",CONCATENATE($G$4," ",$G$5),$G$4),"")</f>
        <v>Recurso M5A</v>
      </c>
      <c r="D10" s="63" t="s">
        <v>189</v>
      </c>
      <c r="E10" s="63" t="s">
        <v>155</v>
      </c>
      <c r="F10" s="13" t="str">
        <f t="shared" ref="F10:F17" ca="1" si="1">IF(OR(B10&lt;&gt;"",J10&lt;&gt;""),CONCATENATE($C$7,"_",$A10,IF($G$4="Cuaderno de Estudio","_small",CONCATENATE(IF(I10="","","n"),IF(LEFT($G$5,1)="F",".jpg",".png")))),"")</f>
        <v>MA_07_09_REC260_IMG01n.png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H17" ca="1" si="2">IF(AND(I10&lt;&gt;"",I10&lt;&gt;0),IF(OR(B10&lt;&gt;"",J10&lt;&gt;""),CONCATENATE($C$7,"_",$A10,IF($G$4="Cuaderno de Estudio","_zoom",CONCATENATE("a",IF(LEFT($G$5,1)="F",".jpg",".png")))),""),"")</f>
        <v>MA_07_09_REC260_IMG01a.png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194</v>
      </c>
      <c r="K10" s="64"/>
      <c r="O10" s="2" t="str">
        <f>'Definición técnica de imagenes'!A12</f>
        <v>M12D</v>
      </c>
    </row>
    <row r="11" spans="1:16" s="11" customFormat="1" ht="38.450000000000003" customHeight="1" x14ac:dyDescent="0.25">
      <c r="A11" s="12" t="str">
        <f t="shared" ref="A11:A17" si="3">IF(OR(B11&lt;&gt;"",J11&lt;&gt;""),CONCATENATE(LEFT(A10,3),IF(MID(A10,4,2)+1&lt;10,CONCATENATE("0",MID(A10,4,2)+1))),"")</f>
        <v>IMG02</v>
      </c>
      <c r="B11" s="62" t="s">
        <v>188</v>
      </c>
      <c r="C11" s="20" t="str">
        <f t="shared" si="0"/>
        <v>Recurso M5A</v>
      </c>
      <c r="D11" s="63" t="s">
        <v>189</v>
      </c>
      <c r="E11" s="63" t="s">
        <v>155</v>
      </c>
      <c r="F11" s="13" t="str">
        <f t="shared" ca="1" si="1"/>
        <v>MA_07_09_REC260_IMG02n.png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ca="1" si="2"/>
        <v>MA_07_09_REC260_IMG02a.png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195</v>
      </c>
      <c r="K11" s="65"/>
      <c r="O11" s="2" t="str">
        <f>'Definición técnica de imagenes'!A13</f>
        <v>M101</v>
      </c>
    </row>
    <row r="12" spans="1:16" s="11" customFormat="1" ht="42.6" customHeight="1" x14ac:dyDescent="0.25">
      <c r="A12" s="12" t="str">
        <f>IF(OR(B12&lt;&gt;"",J12&lt;&gt;""),CONCATENATE(LEFT(A11,3),IF(MID(A11,4,2)+1&lt;10,CONCATENATE("0",MID(A11,4,2)+1))),"")</f>
        <v>IMG03</v>
      </c>
      <c r="B12" s="62" t="s">
        <v>188</v>
      </c>
      <c r="C12" s="20" t="str">
        <f>IF(OR(B12&lt;&gt;"",J12&lt;&gt;""),IF($G$4="Recurso",CONCATENATE($G$4," ",$G$5),$G$4),"")</f>
        <v>Recurso M5A</v>
      </c>
      <c r="D12" s="63" t="s">
        <v>189</v>
      </c>
      <c r="E12" s="63" t="s">
        <v>155</v>
      </c>
      <c r="F12" s="13" t="str">
        <f ca="1">IF(OR(B12&lt;&gt;"",J12&lt;&gt;""),CONCATENATE($C$7,"_",$A12,IF($G$4="Cuaderno de Estudio","_small",CONCATENATE(IF(I12="","","n"),IF(LEFT($G$5,1)="F",".jpg",".png")))),"")</f>
        <v>MA_07_09_REC260_IMG03n.png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ca="1">IF(AND(I12&lt;&gt;"",I12&lt;&gt;0),IF(OR(B12&lt;&gt;"",J12&lt;&gt;""),CONCATENATE($C$7,"_",$A12,IF($G$4="Cuaderno de Estudio","_zoom",CONCATENATE("a",IF(LEFT($G$5,1)="F",".jpg",".png")))),""),"")</f>
        <v>MA_07_09_REC260_IMG03a.png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196</v>
      </c>
      <c r="K12" s="64"/>
      <c r="O12" s="2" t="str">
        <f>'Definición técnica de imagenes'!A18</f>
        <v>Diaporama F1</v>
      </c>
    </row>
    <row r="13" spans="1:16" s="11" customFormat="1" ht="42.95" customHeight="1" x14ac:dyDescent="0.25">
      <c r="A13" s="12" t="str">
        <f t="shared" si="3"/>
        <v>IMG04</v>
      </c>
      <c r="B13" s="62" t="s">
        <v>188</v>
      </c>
      <c r="C13" s="20" t="str">
        <f t="shared" si="0"/>
        <v>Recurso M5A</v>
      </c>
      <c r="D13" s="63" t="s">
        <v>189</v>
      </c>
      <c r="E13" s="63" t="s">
        <v>155</v>
      </c>
      <c r="F13" s="13" t="str">
        <f t="shared" ca="1" si="1"/>
        <v>MA_07_09_REC260_IMG04n.png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2"/>
        <v>MA_07_09_REC260_IMG04a.png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197</v>
      </c>
      <c r="K13" s="64" t="s">
        <v>192</v>
      </c>
      <c r="O13" s="2" t="str">
        <f>'Definición técnica de imagenes'!A19</f>
        <v>F4</v>
      </c>
    </row>
    <row r="14" spans="1:16" s="11" customFormat="1" ht="41.45" customHeight="1" x14ac:dyDescent="0.25">
      <c r="A14" s="12" t="str">
        <f t="shared" si="3"/>
        <v>IMG05</v>
      </c>
      <c r="B14" s="62" t="s">
        <v>188</v>
      </c>
      <c r="C14" s="20" t="str">
        <f t="shared" si="0"/>
        <v>Recurso M5A</v>
      </c>
      <c r="D14" s="63" t="s">
        <v>189</v>
      </c>
      <c r="E14" s="63" t="s">
        <v>155</v>
      </c>
      <c r="F14" s="13" t="str">
        <f t="shared" ca="1" si="1"/>
        <v>MA_07_09_REC260_IMG05n.png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2"/>
        <v>MA_07_09_REC260_IMG05a.png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198</v>
      </c>
      <c r="K14" s="64" t="s">
        <v>193</v>
      </c>
      <c r="O14" s="2" t="str">
        <f>'Definición técnica de imagenes'!A22</f>
        <v>F6</v>
      </c>
    </row>
    <row r="15" spans="1:16" s="11" customFormat="1" ht="47.45" customHeight="1" x14ac:dyDescent="0.25">
      <c r="A15" s="12" t="str">
        <f>IF(OR(B15&lt;&gt;"",J15&lt;&gt;""),CONCATENATE(LEFT(A14,3),IF(MID(A14,4,2)+1&lt;10,CONCATENATE("0",MID(A14,4,2)+1))),"")</f>
        <v>IMG06</v>
      </c>
      <c r="B15" s="62" t="s">
        <v>188</v>
      </c>
      <c r="C15" s="20" t="str">
        <f>IF(OR(B15&lt;&gt;"",J15&lt;&gt;""),IF($G$4="Recurso",CONCATENATE($G$4," ",$G$5),$G$4),"")</f>
        <v>Recurso M5A</v>
      </c>
      <c r="D15" s="63" t="s">
        <v>189</v>
      </c>
      <c r="E15" s="63" t="s">
        <v>155</v>
      </c>
      <c r="F15" s="13" t="str">
        <f ca="1">IF(OR(B15&lt;&gt;"",J15&lt;&gt;""),CONCATENATE($C$7,"_",$A15,IF($G$4="Cuaderno de Estudio","_small",CONCATENATE(IF(I15="","","n"),IF(LEFT($G$5,1)="F",".jpg",".png")))),"")</f>
        <v>MA_07_09_REC260_IMG06n.png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ca="1">IF(AND(I15&lt;&gt;"",I15&lt;&gt;0),IF(OR(B15&lt;&gt;"",J15&lt;&gt;""),CONCATENATE($C$7,"_",$A15,IF($G$4="Cuaderno de Estudio","_zoom",CONCATENATE("a",IF(LEFT($G$5,1)="F",".jpg",".png")))),""),"")</f>
        <v>MA_07_09_REC260_IMG06a.png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199</v>
      </c>
      <c r="K15" s="66"/>
      <c r="O15" s="2" t="str">
        <f>'Definición técnica de imagenes'!A24</f>
        <v>F6B</v>
      </c>
    </row>
    <row r="16" spans="1:16" s="11" customFormat="1" ht="39.950000000000003" customHeight="1" x14ac:dyDescent="0.3">
      <c r="A16" s="12" t="str">
        <f t="shared" si="3"/>
        <v>IMG07</v>
      </c>
      <c r="B16" s="62" t="s">
        <v>188</v>
      </c>
      <c r="C16" s="20" t="str">
        <f t="shared" si="0"/>
        <v>Recurso M5A</v>
      </c>
      <c r="D16" s="63" t="s">
        <v>189</v>
      </c>
      <c r="E16" s="63" t="s">
        <v>155</v>
      </c>
      <c r="F16" s="13" t="str">
        <f t="shared" ca="1" si="1"/>
        <v>MA_07_09_REC260_IMG07n.png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2"/>
        <v>MA_07_09_REC260_IMG07a.png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200</v>
      </c>
      <c r="K16" s="67"/>
      <c r="O16" s="2" t="str">
        <f>'Definición técnica de imagenes'!A25</f>
        <v>F7</v>
      </c>
    </row>
    <row r="17" spans="1:15" s="11" customFormat="1" ht="195.75" customHeight="1" x14ac:dyDescent="0.25">
      <c r="A17" s="12" t="str">
        <f t="shared" si="3"/>
        <v>IMG08</v>
      </c>
      <c r="B17" s="62" t="s">
        <v>188</v>
      </c>
      <c r="C17" s="20" t="str">
        <f t="shared" si="0"/>
        <v>Recurso M5A</v>
      </c>
      <c r="D17" s="63" t="s">
        <v>189</v>
      </c>
      <c r="E17" s="63" t="s">
        <v>155</v>
      </c>
      <c r="F17" s="13" t="str">
        <f t="shared" ca="1" si="1"/>
        <v>MA_07_09_REC260_IMG08n.png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2"/>
        <v>MA_07_09_REC260_IMG08a.png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202</v>
      </c>
      <c r="K17" s="66"/>
      <c r="O17" s="2" t="str">
        <f>'Definición técnica de imagenes'!A27</f>
        <v>F7B</v>
      </c>
    </row>
    <row r="18" spans="1:15" s="11" customFormat="1" ht="161.25" customHeight="1" x14ac:dyDescent="0.25">
      <c r="A18" s="12" t="str">
        <f t="shared" ref="A18" si="4">IF(OR(B18&lt;&gt;"",J18&lt;&gt;""),CONCATENATE(LEFT(A17,3),IF(MID(A17,4,2)+1&lt;10,CONCATENATE("0",MID(A17,4,2)+1))),"")</f>
        <v>IMG09</v>
      </c>
      <c r="B18" s="62" t="s">
        <v>188</v>
      </c>
      <c r="C18" s="20" t="str">
        <f t="shared" ref="C18:C41" si="5">IF(OR(B18&lt;&gt;"",J18&lt;&gt;""),IF($G$4="Recurso",CONCATENATE($G$4," ",$G$5),$G$4),"")</f>
        <v>Recurso M5A</v>
      </c>
      <c r="D18" s="63" t="s">
        <v>189</v>
      </c>
      <c r="E18" s="63" t="s">
        <v>155</v>
      </c>
      <c r="F18" s="13" t="str">
        <f t="shared" ref="F18:F74" ca="1" si="6">IF(OR(B18&lt;&gt;"",J18&lt;&gt;""),CONCATENATE($C$7,"_",$A18,IF($G$4="Cuaderno de Estudio","_small",CONCATENATE(IF(I18="","","n"),IF(LEFT($G$5,1)="F",".jpg",".png")))),"")</f>
        <v>MA_07_09_REC260_IMG09n.png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ref="H18:H74" ca="1" si="7">IF(AND(I18&lt;&gt;"",I18&lt;&gt;0),IF(OR(B18&lt;&gt;"",J18&lt;&gt;""),CONCATENATE($C$7,"_",$A18,IF($G$4="Cuaderno de Estudio","_zoom",CONCATENATE("a",IF(LEFT($G$5,1)="F",".jpg",".png")))),""),"")</f>
        <v>MA_07_09_REC260_IMG09a.png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t="s">
        <v>203</v>
      </c>
      <c r="K18" s="66"/>
      <c r="O18" s="2" t="str">
        <f>'Definición técnica de imagenes'!A30</f>
        <v>F8</v>
      </c>
    </row>
    <row r="19" spans="1:15" s="11" customFormat="1" ht="168" customHeight="1" x14ac:dyDescent="0.3">
      <c r="A19" s="12" t="str">
        <f t="shared" ref="A19:A50" si="8">IF(OR(B19&lt;&gt;"",J19&lt;&gt;""),CONCATENATE(LEFT(A18,3),IF(MID(A18,4,2)+1&lt;10,CONCATENATE("0",MID(A18,4,2)+1),MID(A18,4,2)+1)),"")</f>
        <v>IMG10</v>
      </c>
      <c r="B19" s="62" t="s">
        <v>188</v>
      </c>
      <c r="C19" s="20" t="str">
        <f t="shared" si="5"/>
        <v>Recurso M5A</v>
      </c>
      <c r="D19" s="63" t="s">
        <v>189</v>
      </c>
      <c r="E19" s="63" t="s">
        <v>155</v>
      </c>
      <c r="F19" s="13" t="str">
        <f t="shared" ca="1" si="6"/>
        <v>MA_07_09_REC260_IMG10n.png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7"/>
        <v>MA_07_09_REC260_IMG10a.png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3" t="s">
        <v>201</v>
      </c>
      <c r="K19" s="67"/>
      <c r="O19" s="2" t="str">
        <f>'Definición técnica de imagenes'!A31</f>
        <v>F10</v>
      </c>
    </row>
    <row r="20" spans="1:15" s="11" customFormat="1" x14ac:dyDescent="0.25">
      <c r="A20" s="12" t="str">
        <f t="shared" si="8"/>
        <v/>
      </c>
      <c r="B20" s="62"/>
      <c r="C20" s="20" t="str">
        <f t="shared" si="5"/>
        <v/>
      </c>
      <c r="D20" s="63"/>
      <c r="E20" s="63"/>
      <c r="F20" s="13" t="str">
        <f t="shared" si="6"/>
        <v/>
      </c>
      <c r="G20" s="13" t="str">
        <f ca="1">IF($F20&lt;&gt;"",IF($G$4="Recurso",VLOOKUP($E20,OFFSET('Definición técnica de imagenes'!$A$1,MATCH($G$5,'Definición técnica de imagenes'!$A$1:$A$104,0)-1,1,COUNTIF('Definición técnica de imagenes'!$A$3:$A$102,$G$5),5),5,FALSE),'Definición técnica de imagenes'!$F$16),"")</f>
        <v/>
      </c>
      <c r="H20" s="13" t="str">
        <f t="shared" ca="1" si="7"/>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8"/>
        <v/>
      </c>
      <c r="B21" s="62"/>
      <c r="C21" s="20" t="str">
        <f t="shared" si="5"/>
        <v/>
      </c>
      <c r="D21" s="63"/>
      <c r="E21" s="63"/>
      <c r="F21" s="13" t="str">
        <f t="shared" si="6"/>
        <v/>
      </c>
      <c r="G21" s="13" t="str">
        <f ca="1">IF($F21&lt;&gt;"",IF($G$4="Recurso",VLOOKUP($E21,OFFSET('Definición técnica de imagenes'!$A$1,MATCH($G$5,'Definición técnica de imagenes'!$A$1:$A$104,0)-1,1,COUNTIF('Definición técnica de imagenes'!$A$3:$A$102,$G$5),5),5,FALSE),'Definición técnica de imagenes'!$F$16),"")</f>
        <v/>
      </c>
      <c r="H21" s="13" t="str">
        <f t="shared" ca="1" si="7"/>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8"/>
        <v/>
      </c>
      <c r="B22" s="62"/>
      <c r="C22" s="20" t="str">
        <f t="shared" si="5"/>
        <v/>
      </c>
      <c r="D22" s="63"/>
      <c r="E22" s="63"/>
      <c r="F22" s="13" t="str">
        <f t="shared" si="6"/>
        <v/>
      </c>
      <c r="G22" s="13" t="str">
        <f ca="1">IF($F22&lt;&gt;"",IF($G$4="Recurso",VLOOKUP($E22,OFFSET('Definición técnica de imagenes'!$A$1,MATCH($G$5,'Definición técnica de imagenes'!$A$1:$A$104,0)-1,1,COUNTIF('Definición técnica de imagenes'!$A$3:$A$102,$G$5),5),5,FALSE),'Definición técnica de imagenes'!$F$16),"")</f>
        <v/>
      </c>
      <c r="H22" s="13" t="str">
        <f t="shared" ca="1" si="7"/>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8"/>
        <v/>
      </c>
      <c r="B23" s="62"/>
      <c r="C23" s="20" t="str">
        <f t="shared" si="5"/>
        <v/>
      </c>
      <c r="D23" s="63"/>
      <c r="E23" s="63"/>
      <c r="F23" s="13" t="str">
        <f t="shared" si="6"/>
        <v/>
      </c>
      <c r="G23" s="13" t="str">
        <f ca="1">IF($F23&lt;&gt;"",IF($G$4="Recurso",VLOOKUP($E23,OFFSET('Definición técnica de imagenes'!$A$1,MATCH($G$5,'Definición técnica de imagenes'!$A$1:$A$104,0)-1,1,COUNTIF('Definición técnica de imagenes'!$A$3:$A$102,$G$5),5),5,FALSE),'Definición técnica de imagenes'!$F$16),"")</f>
        <v/>
      </c>
      <c r="H23" s="13" t="str">
        <f t="shared" ca="1" si="7"/>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8"/>
        <v/>
      </c>
      <c r="B24" s="62"/>
      <c r="C24" s="20" t="str">
        <f t="shared" si="5"/>
        <v/>
      </c>
      <c r="D24" s="63"/>
      <c r="E24" s="63"/>
      <c r="F24" s="13" t="str">
        <f t="shared" si="6"/>
        <v/>
      </c>
      <c r="G24" s="13" t="str">
        <f ca="1">IF($F24&lt;&gt;"",IF($G$4="Recurso",VLOOKUP($E24,OFFSET('Definición técnica de imagenes'!$A$1,MATCH($G$5,'Definición técnica de imagenes'!$A$1:$A$104,0)-1,1,COUNTIF('Definición técnica de imagenes'!$A$3:$A$102,$G$5),5),5,FALSE),'Definición técnica de imagenes'!$F$16),"")</f>
        <v/>
      </c>
      <c r="H24" s="13" t="str">
        <f t="shared" ca="1" si="7"/>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8"/>
        <v/>
      </c>
      <c r="B25" s="62"/>
      <c r="C25" s="20" t="str">
        <f t="shared" si="5"/>
        <v/>
      </c>
      <c r="D25" s="63"/>
      <c r="E25" s="63"/>
      <c r="F25" s="13" t="str">
        <f t="shared" si="6"/>
        <v/>
      </c>
      <c r="G25" s="13" t="str">
        <f ca="1">IF($F25&lt;&gt;"",IF($G$4="Recurso",VLOOKUP($E25,OFFSET('Definición técnica de imagenes'!$A$1,MATCH($G$5,'Definición técnica de imagenes'!$A$1:$A$104,0)-1,1,COUNTIF('Definición técnica de imagenes'!$A$3:$A$102,$G$5),5),5,FALSE),'Definición técnica de imagenes'!$F$16),"")</f>
        <v/>
      </c>
      <c r="H25" s="13" t="str">
        <f t="shared" ca="1" si="7"/>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8"/>
        <v/>
      </c>
      <c r="B26" s="62"/>
      <c r="C26" s="20" t="str">
        <f t="shared" si="5"/>
        <v/>
      </c>
      <c r="D26" s="63"/>
      <c r="E26" s="63"/>
      <c r="F26" s="13" t="str">
        <f t="shared" si="6"/>
        <v/>
      </c>
      <c r="G26" s="13" t="str">
        <f ca="1">IF($F26&lt;&gt;"",IF($G$4="Recurso",VLOOKUP($E26,OFFSET('Definición técnica de imagenes'!$A$1,MATCH($G$5,'Definición técnica de imagenes'!$A$1:$A$104,0)-1,1,COUNTIF('Definición técnica de imagenes'!$A$3:$A$102,$G$5),5),5,FALSE),'Definición técnica de imagenes'!$F$16),"")</f>
        <v/>
      </c>
      <c r="H26" s="13" t="str">
        <f t="shared" ca="1" si="7"/>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8"/>
        <v/>
      </c>
      <c r="B27" s="62"/>
      <c r="C27" s="20" t="str">
        <f t="shared" si="5"/>
        <v/>
      </c>
      <c r="D27" s="63"/>
      <c r="E27" s="63"/>
      <c r="F27" s="13" t="str">
        <f t="shared" si="6"/>
        <v/>
      </c>
      <c r="G27" s="13" t="str">
        <f ca="1">IF($F27&lt;&gt;"",IF($G$4="Recurso",VLOOKUP($E27,OFFSET('Definición técnica de imagenes'!$A$1,MATCH($G$5,'Definición técnica de imagenes'!$A$1:$A$104,0)-1,1,COUNTIF('Definición técnica de imagenes'!$A$3:$A$102,$G$5),5),5,FALSE),'Definición técnica de imagenes'!$F$16),"")</f>
        <v/>
      </c>
      <c r="H27" s="13" t="str">
        <f t="shared" ca="1" si="7"/>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8"/>
        <v/>
      </c>
      <c r="B28" s="62"/>
      <c r="C28" s="20" t="str">
        <f t="shared" si="5"/>
        <v/>
      </c>
      <c r="D28" s="63"/>
      <c r="E28" s="63"/>
      <c r="F28" s="13" t="str">
        <f t="shared" si="6"/>
        <v/>
      </c>
      <c r="G28" s="13" t="str">
        <f ca="1">IF($F28&lt;&gt;"",IF($G$4="Recurso",VLOOKUP($E28,OFFSET('Definición técnica de imagenes'!$A$1,MATCH($G$5,'Definición técnica de imagenes'!$A$1:$A$104,0)-1,1,COUNTIF('Definición técnica de imagenes'!$A$3:$A$102,$G$5),5),5,FALSE),'Definición técnica de imagenes'!$F$16),"")</f>
        <v/>
      </c>
      <c r="H28" s="13" t="str">
        <f t="shared" ca="1" si="7"/>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8"/>
        <v/>
      </c>
      <c r="B29" s="62"/>
      <c r="C29" s="20" t="str">
        <f t="shared" si="5"/>
        <v/>
      </c>
      <c r="D29" s="63"/>
      <c r="E29" s="63"/>
      <c r="F29" s="13" t="str">
        <f t="shared" si="6"/>
        <v/>
      </c>
      <c r="G29" s="13" t="str">
        <f ca="1">IF($F29&lt;&gt;"",IF($G$4="Recurso",VLOOKUP($E29,OFFSET('Definición técnica de imagenes'!$A$1,MATCH($G$5,'Definición técnica de imagenes'!$A$1:$A$104,0)-1,1,COUNTIF('Definición técnica de imagenes'!$A$3:$A$102,$G$5),5),5,FALSE),'Definición técnica de imagenes'!$F$16),"")</f>
        <v/>
      </c>
      <c r="H29" s="13" t="str">
        <f t="shared" ca="1" si="7"/>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8"/>
        <v/>
      </c>
      <c r="B30" s="62"/>
      <c r="C30" s="20" t="str">
        <f t="shared" si="5"/>
        <v/>
      </c>
      <c r="D30" s="63"/>
      <c r="E30" s="63"/>
      <c r="F30" s="13" t="str">
        <f t="shared" si="6"/>
        <v/>
      </c>
      <c r="G30" s="13" t="str">
        <f ca="1">IF($F30&lt;&gt;"",IF($G$4="Recurso",VLOOKUP($E30,OFFSET('Definición técnica de imagenes'!$A$1,MATCH($G$5,'Definición técnica de imagenes'!$A$1:$A$104,0)-1,1,COUNTIF('Definición técnica de imagenes'!$A$3:$A$102,$G$5),5),5,FALSE),'Definición técnica de imagenes'!$F$16),"")</f>
        <v/>
      </c>
      <c r="H30" s="13" t="str">
        <f t="shared" ca="1" si="7"/>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8"/>
        <v/>
      </c>
      <c r="B31" s="62"/>
      <c r="C31" s="20" t="str">
        <f t="shared" si="5"/>
        <v/>
      </c>
      <c r="D31" s="63"/>
      <c r="E31" s="63"/>
      <c r="F31" s="13" t="str">
        <f t="shared" si="6"/>
        <v/>
      </c>
      <c r="G31" s="13" t="str">
        <f ca="1">IF($F31&lt;&gt;"",IF($G$4="Recurso",VLOOKUP($E31,OFFSET('Definición técnica de imagenes'!$A$1,MATCH($G$5,'Definición técnica de imagenes'!$A$1:$A$104,0)-1,1,COUNTIF('Definición técnica de imagenes'!$A$3:$A$102,$G$5),5),5,FALSE),'Definición técnica de imagenes'!$F$16),"")</f>
        <v/>
      </c>
      <c r="H31" s="13" t="str">
        <f t="shared" ca="1" si="7"/>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8"/>
        <v/>
      </c>
      <c r="B32" s="62"/>
      <c r="C32" s="20" t="str">
        <f t="shared" si="5"/>
        <v/>
      </c>
      <c r="D32" s="63"/>
      <c r="E32" s="63"/>
      <c r="F32" s="13" t="str">
        <f t="shared" si="6"/>
        <v/>
      </c>
      <c r="G32" s="13" t="str">
        <f ca="1">IF($F32&lt;&gt;"",IF($G$4="Recurso",VLOOKUP($E32,OFFSET('Definición técnica de imagenes'!$A$1,MATCH($G$5,'Definición técnica de imagenes'!$A$1:$A$104,0)-1,1,COUNTIF('Definición técnica de imagenes'!$A$3:$A$102,$G$5),5),5,FALSE),'Definición técnica de imagenes'!$F$16),"")</f>
        <v/>
      </c>
      <c r="H32" s="13" t="str">
        <f t="shared" ca="1" si="7"/>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8"/>
        <v/>
      </c>
      <c r="B33" s="62"/>
      <c r="C33" s="20" t="str">
        <f t="shared" si="5"/>
        <v/>
      </c>
      <c r="D33" s="63"/>
      <c r="E33" s="63"/>
      <c r="F33" s="13" t="str">
        <f t="shared" si="6"/>
        <v/>
      </c>
      <c r="G33" s="13" t="str">
        <f ca="1">IF($F33&lt;&gt;"",IF($G$4="Recurso",VLOOKUP($E33,OFFSET('Definición técnica de imagenes'!$A$1,MATCH($G$5,'Definición técnica de imagenes'!$A$1:$A$104,0)-1,1,COUNTIF('Definición técnica de imagenes'!$A$3:$A$102,$G$5),5),5,FALSE),'Definición técnica de imagenes'!$F$16),"")</f>
        <v/>
      </c>
      <c r="H33" s="13" t="str">
        <f t="shared" ca="1" si="7"/>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8"/>
        <v/>
      </c>
      <c r="B34" s="62"/>
      <c r="C34" s="20" t="str">
        <f t="shared" si="5"/>
        <v/>
      </c>
      <c r="D34" s="63"/>
      <c r="E34" s="63"/>
      <c r="F34" s="13" t="str">
        <f t="shared" si="6"/>
        <v/>
      </c>
      <c r="G34" s="13" t="str">
        <f ca="1">IF($F34&lt;&gt;"",IF($G$4="Recurso",VLOOKUP($E34,OFFSET('Definición técnica de imagenes'!$A$1,MATCH($G$5,'Definición técnica de imagenes'!$A$1:$A$104,0)-1,1,COUNTIF('Definición técnica de imagenes'!$A$3:$A$102,$G$5),5),5,FALSE),'Definición técnica de imagenes'!$F$16),"")</f>
        <v/>
      </c>
      <c r="H34" s="13" t="str">
        <f t="shared" ca="1" si="7"/>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8"/>
        <v/>
      </c>
      <c r="B35" s="62"/>
      <c r="C35" s="20" t="str">
        <f t="shared" si="5"/>
        <v/>
      </c>
      <c r="D35" s="63"/>
      <c r="E35" s="63"/>
      <c r="F35" s="13" t="str">
        <f t="shared" si="6"/>
        <v/>
      </c>
      <c r="G35" s="13" t="str">
        <f ca="1">IF($F35&lt;&gt;"",IF($G$4="Recurso",VLOOKUP($E35,OFFSET('Definición técnica de imagenes'!$A$1,MATCH($G$5,'Definición técnica de imagenes'!$A$1:$A$104,0)-1,1,COUNTIF('Definición técnica de imagenes'!$A$3:$A$102,$G$5),5),5,FALSE),'Definición técnica de imagenes'!$F$16),"")</f>
        <v/>
      </c>
      <c r="H35" s="13" t="str">
        <f t="shared" ca="1" si="7"/>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8"/>
        <v/>
      </c>
      <c r="B36" s="62"/>
      <c r="C36" s="20" t="str">
        <f t="shared" si="5"/>
        <v/>
      </c>
      <c r="D36" s="63"/>
      <c r="E36" s="63"/>
      <c r="F36" s="13" t="str">
        <f t="shared" si="6"/>
        <v/>
      </c>
      <c r="G36" s="13" t="str">
        <f ca="1">IF($F36&lt;&gt;"",IF($G$4="Recurso",VLOOKUP($E36,OFFSET('Definición técnica de imagenes'!$A$1,MATCH($G$5,'Definición técnica de imagenes'!$A$1:$A$104,0)-1,1,COUNTIF('Definición técnica de imagenes'!$A$3:$A$102,$G$5),5),5,FALSE),'Definición técnica de imagenes'!$F$16),"")</f>
        <v/>
      </c>
      <c r="H36" s="13" t="str">
        <f t="shared" ca="1" si="7"/>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8"/>
        <v/>
      </c>
      <c r="B37" s="62"/>
      <c r="C37" s="20" t="str">
        <f t="shared" si="5"/>
        <v/>
      </c>
      <c r="D37" s="63"/>
      <c r="E37" s="63"/>
      <c r="F37" s="13" t="str">
        <f t="shared" si="6"/>
        <v/>
      </c>
      <c r="G37" s="13" t="str">
        <f ca="1">IF($F37&lt;&gt;"",IF($G$4="Recurso",VLOOKUP($E37,OFFSET('Definición técnica de imagenes'!$A$1,MATCH($G$5,'Definición técnica de imagenes'!$A$1:$A$104,0)-1,1,COUNTIF('Definición técnica de imagenes'!$A$3:$A$102,$G$5),5),5,FALSE),'Definición técnica de imagenes'!$F$16),"")</f>
        <v/>
      </c>
      <c r="H37" s="13" t="str">
        <f t="shared" ca="1" si="7"/>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8"/>
        <v/>
      </c>
      <c r="B38" s="62"/>
      <c r="C38" s="20" t="str">
        <f t="shared" si="5"/>
        <v/>
      </c>
      <c r="D38" s="63"/>
      <c r="E38" s="63"/>
      <c r="F38" s="13" t="str">
        <f t="shared" si="6"/>
        <v/>
      </c>
      <c r="G38" s="13" t="str">
        <f ca="1">IF($F38&lt;&gt;"",IF($G$4="Recurso",VLOOKUP($E38,OFFSET('Definición técnica de imagenes'!$A$1,MATCH($G$5,'Definición técnica de imagenes'!$A$1:$A$104,0)-1,1,COUNTIF('Definición técnica de imagenes'!$A$3:$A$102,$G$5),5),5,FALSE),'Definición técnica de imagenes'!$F$16),"")</f>
        <v/>
      </c>
      <c r="H38" s="13" t="str">
        <f t="shared" ca="1" si="7"/>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8"/>
        <v/>
      </c>
      <c r="B39" s="62"/>
      <c r="C39" s="20" t="str">
        <f t="shared" si="5"/>
        <v/>
      </c>
      <c r="D39" s="63"/>
      <c r="E39" s="63"/>
      <c r="F39" s="13" t="str">
        <f t="shared" si="6"/>
        <v/>
      </c>
      <c r="G39" s="13" t="str">
        <f ca="1">IF($F39&lt;&gt;"",IF($G$4="Recurso",VLOOKUP($E39,OFFSET('Definición técnica de imagenes'!$A$1,MATCH($G$5,'Definición técnica de imagenes'!$A$1:$A$104,0)-1,1,COUNTIF('Definición técnica de imagenes'!$A$3:$A$102,$G$5),5),5,FALSE),'Definición técnica de imagenes'!$F$16),"")</f>
        <v/>
      </c>
      <c r="H39" s="13" t="str">
        <f t="shared" ca="1" si="7"/>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8"/>
        <v/>
      </c>
      <c r="B40" s="62"/>
      <c r="C40" s="20" t="str">
        <f t="shared" si="5"/>
        <v/>
      </c>
      <c r="D40" s="63"/>
      <c r="E40" s="63"/>
      <c r="F40" s="13" t="str">
        <f t="shared" si="6"/>
        <v/>
      </c>
      <c r="G40" s="13" t="str">
        <f ca="1">IF($F40&lt;&gt;"",IF($G$4="Recurso",VLOOKUP($E40,OFFSET('Definición técnica de imagenes'!$A$1,MATCH($G$5,'Definición técnica de imagenes'!$A$1:$A$104,0)-1,1,COUNTIF('Definición técnica de imagenes'!$A$3:$A$102,$G$5),5),5,FALSE),'Definición técnica de imagenes'!$F$16),"")</f>
        <v/>
      </c>
      <c r="H40" s="13" t="str">
        <f t="shared" ca="1" si="7"/>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8"/>
        <v/>
      </c>
      <c r="B41" s="62"/>
      <c r="C41" s="20" t="str">
        <f t="shared" si="5"/>
        <v/>
      </c>
      <c r="D41" s="63"/>
      <c r="E41" s="63"/>
      <c r="F41" s="13" t="str">
        <f t="shared" si="6"/>
        <v/>
      </c>
      <c r="G41" s="13" t="str">
        <f ca="1">IF($F41&lt;&gt;"",IF($G$4="Recurso",VLOOKUP($E41,OFFSET('Definición técnica de imagenes'!$A$1,MATCH($G$5,'Definición técnica de imagenes'!$A$1:$A$104,0)-1,1,COUNTIF('Definición técnica de imagenes'!$A$3:$A$102,$G$5),5),5,FALSE),'Definición técnica de imagenes'!$F$16),"")</f>
        <v/>
      </c>
      <c r="H41" s="13" t="str">
        <f t="shared" ca="1" si="7"/>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8"/>
        <v/>
      </c>
      <c r="B42" s="62"/>
      <c r="C42" s="20" t="str">
        <f t="shared" ref="C42:C73" si="9">IF(OR(B42&lt;&gt;"",J42&lt;&gt;""),IF($G$4="Recurso",CONCATENATE($G$4," ",$G$5),$G$4),"")</f>
        <v/>
      </c>
      <c r="D42" s="63"/>
      <c r="E42" s="63"/>
      <c r="F42" s="13" t="str">
        <f t="shared" si="6"/>
        <v/>
      </c>
      <c r="G42" s="13" t="str">
        <f ca="1">IF($F42&lt;&gt;"",IF($G$4="Recurso",VLOOKUP($E42,OFFSET('Definición técnica de imagenes'!$A$1,MATCH($G$5,'Definición técnica de imagenes'!$A$1:$A$104,0)-1,1,COUNTIF('Definición técnica de imagenes'!$A$3:$A$102,$G$5),5),5,FALSE),'Definición técnica de imagenes'!$F$16),"")</f>
        <v/>
      </c>
      <c r="H42" s="13" t="str">
        <f t="shared" ca="1" si="7"/>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8"/>
        <v/>
      </c>
      <c r="B43" s="62"/>
      <c r="C43" s="20" t="str">
        <f t="shared" si="9"/>
        <v/>
      </c>
      <c r="D43" s="63"/>
      <c r="E43" s="63"/>
      <c r="F43" s="13" t="str">
        <f t="shared" si="6"/>
        <v/>
      </c>
      <c r="G43" s="13" t="str">
        <f ca="1">IF($F43&lt;&gt;"",IF($G$4="Recurso",VLOOKUP($E43,OFFSET('Definición técnica de imagenes'!$A$1,MATCH($G$5,'Definición técnica de imagenes'!$A$1:$A$104,0)-1,1,COUNTIF('Definición técnica de imagenes'!$A$3:$A$102,$G$5),5),5,FALSE),'Definición técnica de imagenes'!$F$16),"")</f>
        <v/>
      </c>
      <c r="H43" s="13" t="str">
        <f t="shared" ca="1" si="7"/>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8"/>
        <v/>
      </c>
      <c r="B44" s="62"/>
      <c r="C44" s="20" t="str">
        <f t="shared" si="9"/>
        <v/>
      </c>
      <c r="D44" s="63"/>
      <c r="E44" s="63"/>
      <c r="F44" s="13" t="str">
        <f t="shared" si="6"/>
        <v/>
      </c>
      <c r="G44" s="13" t="str">
        <f ca="1">IF($F44&lt;&gt;"",IF($G$4="Recurso",VLOOKUP($E44,OFFSET('Definición técnica de imagenes'!$A$1,MATCH($G$5,'Definición técnica de imagenes'!$A$1:$A$104,0)-1,1,COUNTIF('Definición técnica de imagenes'!$A$3:$A$102,$G$5),5),5,FALSE),'Definición técnica de imagenes'!$F$16),"")</f>
        <v/>
      </c>
      <c r="H44" s="13" t="str">
        <f t="shared" ca="1" si="7"/>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8"/>
        <v/>
      </c>
      <c r="B45" s="62"/>
      <c r="C45" s="20" t="str">
        <f t="shared" si="9"/>
        <v/>
      </c>
      <c r="D45" s="63"/>
      <c r="E45" s="63"/>
      <c r="F45" s="13" t="str">
        <f t="shared" si="6"/>
        <v/>
      </c>
      <c r="G45" s="13" t="str">
        <f ca="1">IF($F45&lt;&gt;"",IF($G$4="Recurso",VLOOKUP($E45,OFFSET('Definición técnica de imagenes'!$A$1,MATCH($G$5,'Definición técnica de imagenes'!$A$1:$A$104,0)-1,1,COUNTIF('Definición técnica de imagenes'!$A$3:$A$102,$G$5),5),5,FALSE),'Definición técnica de imagenes'!$F$16),"")</f>
        <v/>
      </c>
      <c r="H45" s="13" t="str">
        <f t="shared" ca="1" si="7"/>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8"/>
        <v/>
      </c>
      <c r="B46" s="62"/>
      <c r="C46" s="20" t="str">
        <f t="shared" si="9"/>
        <v/>
      </c>
      <c r="D46" s="63"/>
      <c r="E46" s="63"/>
      <c r="F46" s="13" t="str">
        <f t="shared" si="6"/>
        <v/>
      </c>
      <c r="G46" s="13" t="str">
        <f ca="1">IF($F46&lt;&gt;"",IF($G$4="Recurso",VLOOKUP($E46,OFFSET('Definición técnica de imagenes'!$A$1,MATCH($G$5,'Definición técnica de imagenes'!$A$1:$A$104,0)-1,1,COUNTIF('Definición técnica de imagenes'!$A$3:$A$102,$G$5),5),5,FALSE),'Definición técnica de imagenes'!$F$16),"")</f>
        <v/>
      </c>
      <c r="H46" s="13" t="str">
        <f t="shared" ca="1" si="7"/>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8"/>
        <v/>
      </c>
      <c r="B47" s="62"/>
      <c r="C47" s="20" t="str">
        <f t="shared" si="9"/>
        <v/>
      </c>
      <c r="D47" s="63"/>
      <c r="E47" s="63"/>
      <c r="F47" s="13" t="str">
        <f t="shared" si="6"/>
        <v/>
      </c>
      <c r="G47" s="13" t="str">
        <f ca="1">IF($F47&lt;&gt;"",IF($G$4="Recurso",VLOOKUP($E47,OFFSET('Definición técnica de imagenes'!$A$1,MATCH($G$5,'Definición técnica de imagenes'!$A$1:$A$104,0)-1,1,COUNTIF('Definición técnica de imagenes'!$A$3:$A$102,$G$5),5),5,FALSE),'Definición técnica de imagenes'!$F$16),"")</f>
        <v/>
      </c>
      <c r="H47" s="13" t="str">
        <f t="shared" ca="1" si="7"/>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8"/>
        <v/>
      </c>
      <c r="B48" s="62"/>
      <c r="C48" s="20" t="str">
        <f t="shared" si="9"/>
        <v/>
      </c>
      <c r="D48" s="63"/>
      <c r="E48" s="63"/>
      <c r="F48" s="13" t="str">
        <f t="shared" si="6"/>
        <v/>
      </c>
      <c r="G48" s="13" t="str">
        <f ca="1">IF($F48&lt;&gt;"",IF($G$4="Recurso",VLOOKUP($E48,OFFSET('Definición técnica de imagenes'!$A$1,MATCH($G$5,'Definición técnica de imagenes'!$A$1:$A$104,0)-1,1,COUNTIF('Definición técnica de imagenes'!$A$3:$A$102,$G$5),5),5,FALSE),'Definición técnica de imagenes'!$F$16),"")</f>
        <v/>
      </c>
      <c r="H48" s="13" t="str">
        <f t="shared" ca="1" si="7"/>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8"/>
        <v/>
      </c>
      <c r="B49" s="62"/>
      <c r="C49" s="20" t="str">
        <f t="shared" si="9"/>
        <v/>
      </c>
      <c r="D49" s="63"/>
      <c r="E49" s="63"/>
      <c r="F49" s="13" t="str">
        <f t="shared" si="6"/>
        <v/>
      </c>
      <c r="G49" s="13" t="str">
        <f ca="1">IF($F49&lt;&gt;"",IF($G$4="Recurso",VLOOKUP($E49,OFFSET('Definición técnica de imagenes'!$A$1,MATCH($G$5,'Definición técnica de imagenes'!$A$1:$A$104,0)-1,1,COUNTIF('Definición técnica de imagenes'!$A$3:$A$102,$G$5),5),5,FALSE),'Definición técnica de imagenes'!$F$16),"")</f>
        <v/>
      </c>
      <c r="H49" s="13" t="str">
        <f t="shared" ca="1" si="7"/>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8"/>
        <v/>
      </c>
      <c r="B50" s="62"/>
      <c r="C50" s="20" t="str">
        <f t="shared" si="9"/>
        <v/>
      </c>
      <c r="D50" s="63"/>
      <c r="E50" s="63"/>
      <c r="F50" s="13" t="str">
        <f t="shared" si="6"/>
        <v/>
      </c>
      <c r="G50" s="13" t="str">
        <f ca="1">IF($F50&lt;&gt;"",IF($G$4="Recurso",VLOOKUP($E50,OFFSET('Definición técnica de imagenes'!$A$1,MATCH($G$5,'Definición técnica de imagenes'!$A$1:$A$104,0)-1,1,COUNTIF('Definición técnica de imagenes'!$A$3:$A$102,$G$5),5),5,FALSE),'Definición técnica de imagenes'!$F$16),"")</f>
        <v/>
      </c>
      <c r="H50" s="13" t="str">
        <f t="shared" ca="1" si="7"/>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10">IF(OR(B51&lt;&gt;"",J51&lt;&gt;""),CONCATENATE(LEFT(A50,3),IF(MID(A50,4,2)+1&lt;10,CONCATENATE("0",MID(A50,4,2)+1),MID(A50,4,2)+1)),"")</f>
        <v/>
      </c>
      <c r="B51" s="62"/>
      <c r="C51" s="20" t="str">
        <f t="shared" si="9"/>
        <v/>
      </c>
      <c r="D51" s="63"/>
      <c r="E51" s="63"/>
      <c r="F51" s="13" t="str">
        <f t="shared" si="6"/>
        <v/>
      </c>
      <c r="G51" s="13" t="str">
        <f ca="1">IF($F51&lt;&gt;"",IF($G$4="Recurso",VLOOKUP($E51,OFFSET('Definición técnica de imagenes'!$A$1,MATCH($G$5,'Definición técnica de imagenes'!$A$1:$A$104,0)-1,1,COUNTIF('Definición técnica de imagenes'!$A$3:$A$102,$G$5),5),5,FALSE),'Definición técnica de imagenes'!$F$16),"")</f>
        <v/>
      </c>
      <c r="H51" s="13" t="str">
        <f t="shared" ca="1" si="7"/>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10"/>
        <v/>
      </c>
      <c r="B52" s="62"/>
      <c r="C52" s="20" t="str">
        <f t="shared" si="9"/>
        <v/>
      </c>
      <c r="D52" s="63"/>
      <c r="E52" s="63"/>
      <c r="F52" s="13" t="str">
        <f t="shared" si="6"/>
        <v/>
      </c>
      <c r="G52" s="13" t="str">
        <f ca="1">IF($F52&lt;&gt;"",IF($G$4="Recurso",VLOOKUP($E52,OFFSET('Definición técnica de imagenes'!$A$1,MATCH($G$5,'Definición técnica de imagenes'!$A$1:$A$104,0)-1,1,COUNTIF('Definición técnica de imagenes'!$A$3:$A$102,$G$5),5),5,FALSE),'Definición técnica de imagenes'!$F$16),"")</f>
        <v/>
      </c>
      <c r="H52" s="13" t="str">
        <f t="shared" ca="1" si="7"/>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10"/>
        <v/>
      </c>
      <c r="B53" s="62"/>
      <c r="C53" s="20" t="str">
        <f t="shared" si="9"/>
        <v/>
      </c>
      <c r="D53" s="63"/>
      <c r="E53" s="63"/>
      <c r="F53" s="13" t="str">
        <f t="shared" si="6"/>
        <v/>
      </c>
      <c r="G53" s="13" t="str">
        <f ca="1">IF($F53&lt;&gt;"",IF($G$4="Recurso",VLOOKUP($E53,OFFSET('Definición técnica de imagenes'!$A$1,MATCH($G$5,'Definición técnica de imagenes'!$A$1:$A$104,0)-1,1,COUNTIF('Definición técnica de imagenes'!$A$3:$A$102,$G$5),5),5,FALSE),'Definición técnica de imagenes'!$F$16),"")</f>
        <v/>
      </c>
      <c r="H53" s="13" t="str">
        <f t="shared" ca="1" si="7"/>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10"/>
        <v/>
      </c>
      <c r="B54" s="62"/>
      <c r="C54" s="20" t="str">
        <f t="shared" si="9"/>
        <v/>
      </c>
      <c r="D54" s="63"/>
      <c r="E54" s="63"/>
      <c r="F54" s="13" t="str">
        <f t="shared" si="6"/>
        <v/>
      </c>
      <c r="G54" s="13" t="str">
        <f ca="1">IF($F54&lt;&gt;"",IF($G$4="Recurso",VLOOKUP($E54,OFFSET('Definición técnica de imagenes'!$A$1,MATCH($G$5,'Definición técnica de imagenes'!$A$1:$A$104,0)-1,1,COUNTIF('Definición técnica de imagenes'!$A$3:$A$102,$G$5),5),5,FALSE),'Definición técnica de imagenes'!$F$16),"")</f>
        <v/>
      </c>
      <c r="H54" s="13" t="str">
        <f t="shared" ca="1" si="7"/>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10"/>
        <v/>
      </c>
      <c r="B55" s="62"/>
      <c r="C55" s="20" t="str">
        <f t="shared" si="9"/>
        <v/>
      </c>
      <c r="D55" s="63"/>
      <c r="E55" s="63"/>
      <c r="F55" s="13" t="str">
        <f t="shared" si="6"/>
        <v/>
      </c>
      <c r="G55" s="13" t="str">
        <f ca="1">IF($F55&lt;&gt;"",IF($G$4="Recurso",VLOOKUP($E55,OFFSET('Definición técnica de imagenes'!$A$1,MATCH($G$5,'Definición técnica de imagenes'!$A$1:$A$104,0)-1,1,COUNTIF('Definición técnica de imagenes'!$A$3:$A$102,$G$5),5),5,FALSE),'Definición técnica de imagenes'!$F$16),"")</f>
        <v/>
      </c>
      <c r="H55" s="13" t="str">
        <f t="shared" ca="1" si="7"/>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10"/>
        <v/>
      </c>
      <c r="B56" s="62"/>
      <c r="C56" s="20" t="str">
        <f t="shared" si="9"/>
        <v/>
      </c>
      <c r="D56" s="63"/>
      <c r="E56" s="63"/>
      <c r="F56" s="13" t="str">
        <f t="shared" si="6"/>
        <v/>
      </c>
      <c r="G56" s="13" t="str">
        <f ca="1">IF($F56&lt;&gt;"",IF($G$4="Recurso",VLOOKUP($E56,OFFSET('Definición técnica de imagenes'!$A$1,MATCH($G$5,'Definición técnica de imagenes'!$A$1:$A$104,0)-1,1,COUNTIF('Definición técnica de imagenes'!$A$3:$A$102,$G$5),5),5,FALSE),'Definición técnica de imagenes'!$F$16),"")</f>
        <v/>
      </c>
      <c r="H56" s="13" t="str">
        <f t="shared" ca="1" si="7"/>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10"/>
        <v/>
      </c>
      <c r="B57" s="62"/>
      <c r="C57" s="20" t="str">
        <f t="shared" si="9"/>
        <v/>
      </c>
      <c r="D57" s="63"/>
      <c r="E57" s="63"/>
      <c r="F57" s="13" t="str">
        <f t="shared" si="6"/>
        <v/>
      </c>
      <c r="G57" s="13" t="str">
        <f ca="1">IF($F57&lt;&gt;"",IF($G$4="Recurso",VLOOKUP($E57,OFFSET('Definición técnica de imagenes'!$A$1,MATCH($G$5,'Definición técnica de imagenes'!$A$1:$A$104,0)-1,1,COUNTIF('Definición técnica de imagenes'!$A$3:$A$102,$G$5),5),5,FALSE),'Definición técnica de imagenes'!$F$16),"")</f>
        <v/>
      </c>
      <c r="H57" s="13" t="str">
        <f t="shared" ca="1" si="7"/>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10"/>
        <v/>
      </c>
      <c r="B58" s="62"/>
      <c r="C58" s="20" t="str">
        <f t="shared" si="9"/>
        <v/>
      </c>
      <c r="D58" s="63"/>
      <c r="E58" s="63"/>
      <c r="F58" s="13" t="str">
        <f t="shared" si="6"/>
        <v/>
      </c>
      <c r="G58" s="13" t="str">
        <f ca="1">IF($F58&lt;&gt;"",IF($G$4="Recurso",VLOOKUP($E58,OFFSET('Definición técnica de imagenes'!$A$1,MATCH($G$5,'Definición técnica de imagenes'!$A$1:$A$104,0)-1,1,COUNTIF('Definición técnica de imagenes'!$A$3:$A$102,$G$5),5),5,FALSE),'Definición técnica de imagenes'!$F$16),"")</f>
        <v/>
      </c>
      <c r="H58" s="13" t="str">
        <f t="shared" ca="1" si="7"/>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10"/>
        <v/>
      </c>
      <c r="B59" s="62"/>
      <c r="C59" s="20" t="str">
        <f t="shared" si="9"/>
        <v/>
      </c>
      <c r="D59" s="63"/>
      <c r="E59" s="63"/>
      <c r="F59" s="13" t="str">
        <f t="shared" si="6"/>
        <v/>
      </c>
      <c r="G59" s="13" t="str">
        <f ca="1">IF($F59&lt;&gt;"",IF($G$4="Recurso",VLOOKUP($E59,OFFSET('Definición técnica de imagenes'!$A$1,MATCH($G$5,'Definición técnica de imagenes'!$A$1:$A$104,0)-1,1,COUNTIF('Definición técnica de imagenes'!$A$3:$A$102,$G$5),5),5,FALSE),'Definición técnica de imagenes'!$F$16),"")</f>
        <v/>
      </c>
      <c r="H59" s="13" t="str">
        <f t="shared" ca="1" si="7"/>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10"/>
        <v/>
      </c>
      <c r="B60" s="62"/>
      <c r="C60" s="20" t="str">
        <f t="shared" si="9"/>
        <v/>
      </c>
      <c r="D60" s="63"/>
      <c r="E60" s="63"/>
      <c r="F60" s="13" t="str">
        <f t="shared" si="6"/>
        <v/>
      </c>
      <c r="G60" s="13" t="str">
        <f ca="1">IF($F60&lt;&gt;"",IF($G$4="Recurso",VLOOKUP($E60,OFFSET('Definición técnica de imagenes'!$A$1,MATCH($G$5,'Definición técnica de imagenes'!$A$1:$A$104,0)-1,1,COUNTIF('Definición técnica de imagenes'!$A$3:$A$102,$G$5),5),5,FALSE),'Definición técnica de imagenes'!$F$16),"")</f>
        <v/>
      </c>
      <c r="H60" s="13" t="str">
        <f t="shared" ca="1" si="7"/>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10"/>
        <v/>
      </c>
      <c r="B61" s="62"/>
      <c r="C61" s="20" t="str">
        <f t="shared" si="9"/>
        <v/>
      </c>
      <c r="D61" s="63"/>
      <c r="E61" s="63"/>
      <c r="F61" s="13" t="str">
        <f t="shared" si="6"/>
        <v/>
      </c>
      <c r="G61" s="13" t="str">
        <f ca="1">IF($F61&lt;&gt;"",IF($G$4="Recurso",VLOOKUP($E61,OFFSET('Definición técnica de imagenes'!$A$1,MATCH($G$5,'Definición técnica de imagenes'!$A$1:$A$104,0)-1,1,COUNTIF('Definición técnica de imagenes'!$A$3:$A$102,$G$5),5),5,FALSE),'Definición técnica de imagenes'!$F$16),"")</f>
        <v/>
      </c>
      <c r="H61" s="13" t="str">
        <f t="shared" ca="1" si="7"/>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10"/>
        <v/>
      </c>
      <c r="B62" s="62"/>
      <c r="C62" s="20" t="str">
        <f t="shared" si="9"/>
        <v/>
      </c>
      <c r="D62" s="63"/>
      <c r="E62" s="63"/>
      <c r="F62" s="13" t="str">
        <f t="shared" si="6"/>
        <v/>
      </c>
      <c r="G62" s="13" t="str">
        <f ca="1">IF($F62&lt;&gt;"",IF($G$4="Recurso",VLOOKUP($E62,OFFSET('Definición técnica de imagenes'!$A$1,MATCH($G$5,'Definición técnica de imagenes'!$A$1:$A$104,0)-1,1,COUNTIF('Definición técnica de imagenes'!$A$3:$A$102,$G$5),5),5,FALSE),'Definición técnica de imagenes'!$F$16),"")</f>
        <v/>
      </c>
      <c r="H62" s="13" t="str">
        <f t="shared" ca="1" si="7"/>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10"/>
        <v/>
      </c>
      <c r="B63" s="62"/>
      <c r="C63" s="20" t="str">
        <f t="shared" si="9"/>
        <v/>
      </c>
      <c r="D63" s="63"/>
      <c r="E63" s="63"/>
      <c r="F63" s="13" t="str">
        <f t="shared" si="6"/>
        <v/>
      </c>
      <c r="G63" s="13" t="str">
        <f ca="1">IF($F63&lt;&gt;"",IF($G$4="Recurso",VLOOKUP($E63,OFFSET('Definición técnica de imagenes'!$A$1,MATCH($G$5,'Definición técnica de imagenes'!$A$1:$A$104,0)-1,1,COUNTIF('Definición técnica de imagenes'!$A$3:$A$102,$G$5),5),5,FALSE),'Definición técnica de imagenes'!$F$16),"")</f>
        <v/>
      </c>
      <c r="H63" s="13" t="str">
        <f t="shared" ca="1" si="7"/>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10"/>
        <v/>
      </c>
      <c r="B64" s="62"/>
      <c r="C64" s="20" t="str">
        <f t="shared" si="9"/>
        <v/>
      </c>
      <c r="D64" s="63"/>
      <c r="E64" s="63"/>
      <c r="F64" s="13" t="str">
        <f t="shared" si="6"/>
        <v/>
      </c>
      <c r="G64" s="13" t="str">
        <f ca="1">IF($F64&lt;&gt;"",IF($G$4="Recurso",VLOOKUP($E64,OFFSET('Definición técnica de imagenes'!$A$1,MATCH($G$5,'Definición técnica de imagenes'!$A$1:$A$104,0)-1,1,COUNTIF('Definición técnica de imagenes'!$A$3:$A$102,$G$5),5),5,FALSE),'Definición técnica de imagenes'!$F$16),"")</f>
        <v/>
      </c>
      <c r="H64" s="13" t="str">
        <f t="shared" ca="1" si="7"/>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10"/>
        <v/>
      </c>
      <c r="B65" s="62"/>
      <c r="C65" s="20" t="str">
        <f t="shared" si="9"/>
        <v/>
      </c>
      <c r="D65" s="63"/>
      <c r="E65" s="63"/>
      <c r="F65" s="13" t="str">
        <f t="shared" si="6"/>
        <v/>
      </c>
      <c r="G65" s="13" t="str">
        <f ca="1">IF($F65&lt;&gt;"",IF($G$4="Recurso",VLOOKUP($E65,OFFSET('Definición técnica de imagenes'!$A$1,MATCH($G$5,'Definición técnica de imagenes'!$A$1:$A$104,0)-1,1,COUNTIF('Definición técnica de imagenes'!$A$3:$A$102,$G$5),5),5,FALSE),'Definición técnica de imagenes'!$F$16),"")</f>
        <v/>
      </c>
      <c r="H65" s="13" t="str">
        <f t="shared" ca="1" si="7"/>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10"/>
        <v/>
      </c>
      <c r="B66" s="62"/>
      <c r="C66" s="20" t="str">
        <f t="shared" si="9"/>
        <v/>
      </c>
      <c r="D66" s="63"/>
      <c r="E66" s="63"/>
      <c r="F66" s="13" t="str">
        <f t="shared" si="6"/>
        <v/>
      </c>
      <c r="G66" s="13" t="str">
        <f ca="1">IF($F66&lt;&gt;"",IF($G$4="Recurso",VLOOKUP($E66,OFFSET('Definición técnica de imagenes'!$A$1,MATCH($G$5,'Definición técnica de imagenes'!$A$1:$A$104,0)-1,1,COUNTIF('Definición técnica de imagenes'!$A$3:$A$102,$G$5),5),5,FALSE),'Definición técnica de imagenes'!$F$16),"")</f>
        <v/>
      </c>
      <c r="H66" s="13" t="str">
        <f t="shared" ca="1" si="7"/>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10"/>
        <v/>
      </c>
      <c r="B67" s="62"/>
      <c r="C67" s="20" t="str">
        <f t="shared" si="9"/>
        <v/>
      </c>
      <c r="D67" s="63"/>
      <c r="E67" s="63"/>
      <c r="F67" s="13" t="str">
        <f t="shared" si="6"/>
        <v/>
      </c>
      <c r="G67" s="13" t="str">
        <f ca="1">IF($F67&lt;&gt;"",IF($G$4="Recurso",VLOOKUP($E67,OFFSET('Definición técnica de imagenes'!$A$1,MATCH($G$5,'Definición técnica de imagenes'!$A$1:$A$104,0)-1,1,COUNTIF('Definición técnica de imagenes'!$A$3:$A$102,$G$5),5),5,FALSE),'Definición técnica de imagenes'!$F$16),"")</f>
        <v/>
      </c>
      <c r="H67" s="13" t="str">
        <f t="shared" ca="1" si="7"/>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10"/>
        <v/>
      </c>
      <c r="B68" s="62"/>
      <c r="C68" s="20" t="str">
        <f t="shared" si="9"/>
        <v/>
      </c>
      <c r="D68" s="63"/>
      <c r="E68" s="63"/>
      <c r="F68" s="13" t="str">
        <f t="shared" si="6"/>
        <v/>
      </c>
      <c r="G68" s="13" t="str">
        <f ca="1">IF($F68&lt;&gt;"",IF($G$4="Recurso",VLOOKUP($E68,OFFSET('Definición técnica de imagenes'!$A$1,MATCH($G$5,'Definición técnica de imagenes'!$A$1:$A$104,0)-1,1,COUNTIF('Definición técnica de imagenes'!$A$3:$A$102,$G$5),5),5,FALSE),'Definición técnica de imagenes'!$F$16),"")</f>
        <v/>
      </c>
      <c r="H68" s="13" t="str">
        <f t="shared" ca="1" si="7"/>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10"/>
        <v/>
      </c>
      <c r="B69" s="62"/>
      <c r="C69" s="20" t="str">
        <f t="shared" si="9"/>
        <v/>
      </c>
      <c r="D69" s="63"/>
      <c r="E69" s="63"/>
      <c r="F69" s="13" t="str">
        <f t="shared" si="6"/>
        <v/>
      </c>
      <c r="G69" s="13" t="str">
        <f ca="1">IF($F69&lt;&gt;"",IF($G$4="Recurso",VLOOKUP($E69,OFFSET('Definición técnica de imagenes'!$A$1,MATCH($G$5,'Definición técnica de imagenes'!$A$1:$A$104,0)-1,1,COUNTIF('Definición técnica de imagenes'!$A$3:$A$102,$G$5),5),5,FALSE),'Definición técnica de imagenes'!$F$16),"")</f>
        <v/>
      </c>
      <c r="H69" s="13" t="str">
        <f t="shared" ca="1" si="7"/>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10"/>
        <v/>
      </c>
      <c r="B70" s="62"/>
      <c r="C70" s="20" t="str">
        <f t="shared" si="9"/>
        <v/>
      </c>
      <c r="D70" s="63"/>
      <c r="E70" s="63"/>
      <c r="F70" s="13" t="str">
        <f t="shared" si="6"/>
        <v/>
      </c>
      <c r="G70" s="13" t="str">
        <f ca="1">IF($F70&lt;&gt;"",IF($G$4="Recurso",VLOOKUP($E70,OFFSET('Definición técnica de imagenes'!$A$1,MATCH($G$5,'Definición técnica de imagenes'!$A$1:$A$104,0)-1,1,COUNTIF('Definición técnica de imagenes'!$A$3:$A$102,$G$5),5),5,FALSE),'Definición técnica de imagenes'!$F$16),"")</f>
        <v/>
      </c>
      <c r="H70" s="13" t="str">
        <f t="shared" ca="1" si="7"/>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10"/>
        <v/>
      </c>
      <c r="B71" s="62"/>
      <c r="C71" s="20" t="str">
        <f t="shared" si="9"/>
        <v/>
      </c>
      <c r="D71" s="63"/>
      <c r="E71" s="63"/>
      <c r="F71" s="13" t="str">
        <f t="shared" si="6"/>
        <v/>
      </c>
      <c r="G71" s="13" t="str">
        <f ca="1">IF($F71&lt;&gt;"",IF($G$4="Recurso",VLOOKUP($E71,OFFSET('Definición técnica de imagenes'!$A$1,MATCH($G$5,'Definición técnica de imagenes'!$A$1:$A$104,0)-1,1,COUNTIF('Definición técnica de imagenes'!$A$3:$A$102,$G$5),5),5,FALSE),'Definición técnica de imagenes'!$F$16),"")</f>
        <v/>
      </c>
      <c r="H71" s="13" t="str">
        <f t="shared" ca="1" si="7"/>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10"/>
        <v/>
      </c>
      <c r="B72" s="62"/>
      <c r="C72" s="20" t="str">
        <f t="shared" si="9"/>
        <v/>
      </c>
      <c r="D72" s="63"/>
      <c r="E72" s="63"/>
      <c r="F72" s="13" t="str">
        <f t="shared" si="6"/>
        <v/>
      </c>
      <c r="G72" s="13" t="str">
        <f ca="1">IF($F72&lt;&gt;"",IF($G$4="Recurso",VLOOKUP($E72,OFFSET('Definición técnica de imagenes'!$A$1,MATCH($G$5,'Definición técnica de imagenes'!$A$1:$A$104,0)-1,1,COUNTIF('Definición técnica de imagenes'!$A$3:$A$102,$G$5),5),5,FALSE),'Definición técnica de imagenes'!$F$16),"")</f>
        <v/>
      </c>
      <c r="H72" s="13" t="str">
        <f t="shared" ca="1" si="7"/>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10"/>
        <v/>
      </c>
      <c r="B73" s="62"/>
      <c r="C73" s="20" t="str">
        <f t="shared" si="9"/>
        <v/>
      </c>
      <c r="D73" s="63"/>
      <c r="E73" s="63"/>
      <c r="F73" s="13" t="str">
        <f t="shared" si="6"/>
        <v/>
      </c>
      <c r="G73" s="13" t="str">
        <f ca="1">IF($F73&lt;&gt;"",IF($G$4="Recurso",VLOOKUP($E73,OFFSET('Definición técnica de imagenes'!$A$1,MATCH($G$5,'Definición técnica de imagenes'!$A$1:$A$104,0)-1,1,COUNTIF('Definición técnica de imagenes'!$A$3:$A$102,$G$5),5),5,FALSE),'Definición técnica de imagenes'!$F$16),"")</f>
        <v/>
      </c>
      <c r="H73" s="13" t="str">
        <f t="shared" ca="1" si="7"/>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10"/>
        <v/>
      </c>
      <c r="B74" s="62"/>
      <c r="C74" s="20" t="str">
        <f t="shared" ref="C74:C105" si="11">IF(OR(B74&lt;&gt;"",J74&lt;&gt;""),IF($G$4="Recurso",CONCATENATE($G$4," ",$G$5),$G$4),"")</f>
        <v/>
      </c>
      <c r="D74" s="63"/>
      <c r="E74" s="63"/>
      <c r="F74" s="13" t="str">
        <f t="shared" si="6"/>
        <v/>
      </c>
      <c r="G74" s="13" t="str">
        <f ca="1">IF($F74&lt;&gt;"",IF($G$4="Recurso",VLOOKUP($E74,OFFSET('Definición técnica de imagenes'!$A$1,MATCH($G$5,'Definición técnica de imagenes'!$A$1:$A$104,0)-1,1,COUNTIF('Definición técnica de imagenes'!$A$3:$A$102,$G$5),5),5,FALSE),'Definición técnica de imagenes'!$F$16),"")</f>
        <v/>
      </c>
      <c r="H74" s="13" t="str">
        <f t="shared" ca="1" si="7"/>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10"/>
        <v/>
      </c>
      <c r="B75" s="62"/>
      <c r="C75" s="20" t="str">
        <f t="shared" si="11"/>
        <v/>
      </c>
      <c r="D75" s="63"/>
      <c r="E75" s="63"/>
      <c r="F75" s="13" t="str">
        <f t="shared" ref="F75:F108" si="12">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3">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10"/>
        <v/>
      </c>
      <c r="B76" s="62"/>
      <c r="C76" s="20" t="str">
        <f t="shared" si="11"/>
        <v/>
      </c>
      <c r="D76" s="63"/>
      <c r="E76" s="63"/>
      <c r="F76" s="13" t="str">
        <f t="shared" si="12"/>
        <v/>
      </c>
      <c r="G76" s="13" t="str">
        <f ca="1">IF($F76&lt;&gt;"",IF($G$4="Recurso",VLOOKUP($E76,OFFSET('Definición técnica de imagenes'!$A$1,MATCH($G$5,'Definición técnica de imagenes'!$A$1:$A$104,0)-1,1,COUNTIF('Definición técnica de imagenes'!$A$3:$A$102,$G$5),5),5,FALSE),'Definición técnica de imagenes'!$F$16),"")</f>
        <v/>
      </c>
      <c r="H76" s="13" t="str">
        <f t="shared" ca="1" si="13"/>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10"/>
        <v/>
      </c>
      <c r="B77" s="62"/>
      <c r="C77" s="20" t="str">
        <f t="shared" si="11"/>
        <v/>
      </c>
      <c r="D77" s="63"/>
      <c r="E77" s="63"/>
      <c r="F77" s="13" t="str">
        <f t="shared" si="12"/>
        <v/>
      </c>
      <c r="G77" s="13" t="str">
        <f ca="1">IF($F77&lt;&gt;"",IF($G$4="Recurso",VLOOKUP($E77,OFFSET('Definición técnica de imagenes'!$A$1,MATCH($G$5,'Definición técnica de imagenes'!$A$1:$A$104,0)-1,1,COUNTIF('Definición técnica de imagenes'!$A$3:$A$102,$G$5),5),5,FALSE),'Definición técnica de imagenes'!$F$16),"")</f>
        <v/>
      </c>
      <c r="H77" s="13" t="str">
        <f t="shared" ca="1" si="13"/>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10"/>
        <v/>
      </c>
      <c r="B78" s="62"/>
      <c r="C78" s="20" t="str">
        <f t="shared" si="11"/>
        <v/>
      </c>
      <c r="D78" s="63"/>
      <c r="E78" s="63"/>
      <c r="F78" s="13" t="str">
        <f t="shared" si="12"/>
        <v/>
      </c>
      <c r="G78" s="13" t="str">
        <f ca="1">IF($F78&lt;&gt;"",IF($G$4="Recurso",VLOOKUP($E78,OFFSET('Definición técnica de imagenes'!$A$1,MATCH($G$5,'Definición técnica de imagenes'!$A$1:$A$104,0)-1,1,COUNTIF('Definición técnica de imagenes'!$A$3:$A$102,$G$5),5),5,FALSE),'Definición técnica de imagenes'!$F$16),"")</f>
        <v/>
      </c>
      <c r="H78" s="13" t="str">
        <f t="shared" ca="1" si="13"/>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10"/>
        <v/>
      </c>
      <c r="B79" s="62"/>
      <c r="C79" s="20" t="str">
        <f t="shared" si="11"/>
        <v/>
      </c>
      <c r="D79" s="63"/>
      <c r="E79" s="63"/>
      <c r="F79" s="13" t="str">
        <f t="shared" si="12"/>
        <v/>
      </c>
      <c r="G79" s="13" t="str">
        <f ca="1">IF($F79&lt;&gt;"",IF($G$4="Recurso",VLOOKUP($E79,OFFSET('Definición técnica de imagenes'!$A$1,MATCH($G$5,'Definición técnica de imagenes'!$A$1:$A$104,0)-1,1,COUNTIF('Definición técnica de imagenes'!$A$3:$A$102,$G$5),5),5,FALSE),'Definición técnica de imagenes'!$F$16),"")</f>
        <v/>
      </c>
      <c r="H79" s="13" t="str">
        <f t="shared" ca="1" si="13"/>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10"/>
        <v/>
      </c>
      <c r="B80" s="62"/>
      <c r="C80" s="20" t="str">
        <f t="shared" si="11"/>
        <v/>
      </c>
      <c r="D80" s="63"/>
      <c r="E80" s="63"/>
      <c r="F80" s="13" t="str">
        <f t="shared" si="12"/>
        <v/>
      </c>
      <c r="G80" s="13" t="str">
        <f ca="1">IF($F80&lt;&gt;"",IF($G$4="Recurso",VLOOKUP($E80,OFFSET('Definición técnica de imagenes'!$A$1,MATCH($G$5,'Definición técnica de imagenes'!$A$1:$A$104,0)-1,1,COUNTIF('Definición técnica de imagenes'!$A$3:$A$102,$G$5),5),5,FALSE),'Definición técnica de imagenes'!$F$16),"")</f>
        <v/>
      </c>
      <c r="H80" s="13" t="str">
        <f t="shared" ca="1" si="13"/>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10"/>
        <v/>
      </c>
      <c r="B81" s="62"/>
      <c r="C81" s="20" t="str">
        <f t="shared" si="11"/>
        <v/>
      </c>
      <c r="D81" s="63"/>
      <c r="E81" s="63"/>
      <c r="F81" s="13" t="str">
        <f t="shared" si="12"/>
        <v/>
      </c>
      <c r="G81" s="13" t="str">
        <f ca="1">IF($F81&lt;&gt;"",IF($G$4="Recurso",VLOOKUP($E81,OFFSET('Definición técnica de imagenes'!$A$1,MATCH($G$5,'Definición técnica de imagenes'!$A$1:$A$104,0)-1,1,COUNTIF('Definición técnica de imagenes'!$A$3:$A$102,$G$5),5),5,FALSE),'Definición técnica de imagenes'!$F$16),"")</f>
        <v/>
      </c>
      <c r="H81" s="13" t="str">
        <f t="shared" ca="1" si="13"/>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10"/>
        <v/>
      </c>
      <c r="B82" s="62"/>
      <c r="C82" s="20" t="str">
        <f t="shared" si="11"/>
        <v/>
      </c>
      <c r="D82" s="63"/>
      <c r="E82" s="63"/>
      <c r="F82" s="13" t="str">
        <f t="shared" si="12"/>
        <v/>
      </c>
      <c r="G82" s="13" t="str">
        <f ca="1">IF($F82&lt;&gt;"",IF($G$4="Recurso",VLOOKUP($E82,OFFSET('Definición técnica de imagenes'!$A$1,MATCH($G$5,'Definición técnica de imagenes'!$A$1:$A$104,0)-1,1,COUNTIF('Definición técnica de imagenes'!$A$3:$A$102,$G$5),5),5,FALSE),'Definición técnica de imagenes'!$F$16),"")</f>
        <v/>
      </c>
      <c r="H82" s="13" t="str">
        <f t="shared" ca="1" si="13"/>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4">IF(OR(B83&lt;&gt;"",J83&lt;&gt;""),CONCATENATE(LEFT(A82,3),IF(MID(A82,4,2)+1&lt;10,CONCATENATE("0",MID(A82,4,2)+1),MID(A82,4,2)+1)),"")</f>
        <v/>
      </c>
      <c r="B83" s="62"/>
      <c r="C83" s="20" t="str">
        <f t="shared" si="11"/>
        <v/>
      </c>
      <c r="D83" s="63"/>
      <c r="E83" s="63"/>
      <c r="F83" s="13" t="str">
        <f t="shared" si="12"/>
        <v/>
      </c>
      <c r="G83" s="13" t="str">
        <f ca="1">IF($F83&lt;&gt;"",IF($G$4="Recurso",VLOOKUP($E83,OFFSET('Definición técnica de imagenes'!$A$1,MATCH($G$5,'Definición técnica de imagenes'!$A$1:$A$104,0)-1,1,COUNTIF('Definición técnica de imagenes'!$A$3:$A$102,$G$5),5),5,FALSE),'Definición técnica de imagenes'!$F$16),"")</f>
        <v/>
      </c>
      <c r="H83" s="13" t="str">
        <f t="shared" ca="1" si="13"/>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4"/>
        <v/>
      </c>
      <c r="B84" s="62"/>
      <c r="C84" s="20" t="str">
        <f t="shared" si="11"/>
        <v/>
      </c>
      <c r="D84" s="63"/>
      <c r="E84" s="63"/>
      <c r="F84" s="13" t="str">
        <f t="shared" si="12"/>
        <v/>
      </c>
      <c r="G84" s="13" t="str">
        <f ca="1">IF($F84&lt;&gt;"",IF($G$4="Recurso",VLOOKUP($E84,OFFSET('Definición técnica de imagenes'!$A$1,MATCH($G$5,'Definición técnica de imagenes'!$A$1:$A$104,0)-1,1,COUNTIF('Definición técnica de imagenes'!$A$3:$A$102,$G$5),5),5,FALSE),'Definición técnica de imagenes'!$F$16),"")</f>
        <v/>
      </c>
      <c r="H84" s="13" t="str">
        <f t="shared" ca="1" si="13"/>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4"/>
        <v/>
      </c>
      <c r="B85" s="62"/>
      <c r="C85" s="20" t="str">
        <f t="shared" si="11"/>
        <v/>
      </c>
      <c r="D85" s="63"/>
      <c r="E85" s="63"/>
      <c r="F85" s="13" t="str">
        <f t="shared" si="12"/>
        <v/>
      </c>
      <c r="G85" s="13" t="str">
        <f ca="1">IF($F85&lt;&gt;"",IF($G$4="Recurso",VLOOKUP($E85,OFFSET('Definición técnica de imagenes'!$A$1,MATCH($G$5,'Definición técnica de imagenes'!$A$1:$A$104,0)-1,1,COUNTIF('Definición técnica de imagenes'!$A$3:$A$102,$G$5),5),5,FALSE),'Definición técnica de imagenes'!$F$16),"")</f>
        <v/>
      </c>
      <c r="H85" s="13" t="str">
        <f t="shared" ca="1" si="13"/>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4"/>
        <v/>
      </c>
      <c r="B86" s="62"/>
      <c r="C86" s="20" t="str">
        <f t="shared" si="11"/>
        <v/>
      </c>
      <c r="D86" s="63"/>
      <c r="E86" s="63"/>
      <c r="F86" s="13" t="str">
        <f t="shared" si="12"/>
        <v/>
      </c>
      <c r="G86" s="13" t="str">
        <f ca="1">IF($F86&lt;&gt;"",IF($G$4="Recurso",VLOOKUP($E86,OFFSET('Definición técnica de imagenes'!$A$1,MATCH($G$5,'Definición técnica de imagenes'!$A$1:$A$104,0)-1,1,COUNTIF('Definición técnica de imagenes'!$A$3:$A$102,$G$5),5),5,FALSE),'Definición técnica de imagenes'!$F$16),"")</f>
        <v/>
      </c>
      <c r="H86" s="13" t="str">
        <f t="shared" ca="1" si="13"/>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4"/>
        <v/>
      </c>
      <c r="B87" s="62"/>
      <c r="C87" s="20" t="str">
        <f t="shared" si="11"/>
        <v/>
      </c>
      <c r="D87" s="63"/>
      <c r="E87" s="63"/>
      <c r="F87" s="13" t="str">
        <f t="shared" si="12"/>
        <v/>
      </c>
      <c r="G87" s="13" t="str">
        <f ca="1">IF($F87&lt;&gt;"",IF($G$4="Recurso",VLOOKUP($E87,OFFSET('Definición técnica de imagenes'!$A$1,MATCH($G$5,'Definición técnica de imagenes'!$A$1:$A$104,0)-1,1,COUNTIF('Definición técnica de imagenes'!$A$3:$A$102,$G$5),5),5,FALSE),'Definición técnica de imagenes'!$F$16),"")</f>
        <v/>
      </c>
      <c r="H87" s="13" t="str">
        <f t="shared" ca="1" si="13"/>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4"/>
        <v/>
      </c>
      <c r="B88" s="62"/>
      <c r="C88" s="20" t="str">
        <f t="shared" si="11"/>
        <v/>
      </c>
      <c r="D88" s="63"/>
      <c r="E88" s="63"/>
      <c r="F88" s="13" t="str">
        <f t="shared" si="12"/>
        <v/>
      </c>
      <c r="G88" s="13" t="str">
        <f ca="1">IF($F88&lt;&gt;"",IF($G$4="Recurso",VLOOKUP($E88,OFFSET('Definición técnica de imagenes'!$A$1,MATCH($G$5,'Definición técnica de imagenes'!$A$1:$A$104,0)-1,1,COUNTIF('Definición técnica de imagenes'!$A$3:$A$102,$G$5),5),5,FALSE),'Definición técnica de imagenes'!$F$16),"")</f>
        <v/>
      </c>
      <c r="H88" s="13" t="str">
        <f t="shared" ca="1" si="13"/>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4"/>
        <v/>
      </c>
      <c r="B89" s="62"/>
      <c r="C89" s="20" t="str">
        <f t="shared" si="11"/>
        <v/>
      </c>
      <c r="D89" s="63"/>
      <c r="E89" s="63"/>
      <c r="F89" s="13" t="str">
        <f t="shared" si="12"/>
        <v/>
      </c>
      <c r="G89" s="13" t="str">
        <f ca="1">IF($F89&lt;&gt;"",IF($G$4="Recurso",VLOOKUP($E89,OFFSET('Definición técnica de imagenes'!$A$1,MATCH($G$5,'Definición técnica de imagenes'!$A$1:$A$104,0)-1,1,COUNTIF('Definición técnica de imagenes'!$A$3:$A$102,$G$5),5),5,FALSE),'Definición técnica de imagenes'!$F$16),"")</f>
        <v/>
      </c>
      <c r="H89" s="13" t="str">
        <f t="shared" ca="1" si="13"/>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4"/>
        <v/>
      </c>
      <c r="B90" s="62"/>
      <c r="C90" s="20" t="str">
        <f t="shared" si="11"/>
        <v/>
      </c>
      <c r="D90" s="63"/>
      <c r="E90" s="63"/>
      <c r="F90" s="13" t="str">
        <f t="shared" si="12"/>
        <v/>
      </c>
      <c r="G90" s="13" t="str">
        <f ca="1">IF($F90&lt;&gt;"",IF($G$4="Recurso",VLOOKUP($E90,OFFSET('Definición técnica de imagenes'!$A$1,MATCH($G$5,'Definición técnica de imagenes'!$A$1:$A$104,0)-1,1,COUNTIF('Definición técnica de imagenes'!$A$3:$A$102,$G$5),5),5,FALSE),'Definición técnica de imagenes'!$F$16),"")</f>
        <v/>
      </c>
      <c r="H90" s="13" t="str">
        <f t="shared" ca="1" si="13"/>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4"/>
        <v/>
      </c>
      <c r="B91" s="62"/>
      <c r="C91" s="20" t="str">
        <f t="shared" si="11"/>
        <v/>
      </c>
      <c r="D91" s="63"/>
      <c r="E91" s="63"/>
      <c r="F91" s="13" t="str">
        <f t="shared" si="12"/>
        <v/>
      </c>
      <c r="G91" s="13" t="str">
        <f ca="1">IF($F91&lt;&gt;"",IF($G$4="Recurso",VLOOKUP($E91,OFFSET('Definición técnica de imagenes'!$A$1,MATCH($G$5,'Definición técnica de imagenes'!$A$1:$A$104,0)-1,1,COUNTIF('Definición técnica de imagenes'!$A$3:$A$102,$G$5),5),5,FALSE),'Definición técnica de imagenes'!$F$16),"")</f>
        <v/>
      </c>
      <c r="H91" s="13" t="str">
        <f t="shared" ca="1" si="13"/>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4"/>
        <v/>
      </c>
      <c r="B92" s="62"/>
      <c r="C92" s="20" t="str">
        <f t="shared" si="11"/>
        <v/>
      </c>
      <c r="D92" s="63"/>
      <c r="E92" s="63"/>
      <c r="F92" s="13" t="str">
        <f t="shared" si="12"/>
        <v/>
      </c>
      <c r="G92" s="13" t="str">
        <f ca="1">IF($F92&lt;&gt;"",IF($G$4="Recurso",VLOOKUP($E92,OFFSET('Definición técnica de imagenes'!$A$1,MATCH($G$5,'Definición técnica de imagenes'!$A$1:$A$104,0)-1,1,COUNTIF('Definición técnica de imagenes'!$A$3:$A$102,$G$5),5),5,FALSE),'Definición técnica de imagenes'!$F$16),"")</f>
        <v/>
      </c>
      <c r="H92" s="13" t="str">
        <f t="shared" ca="1" si="13"/>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ref="A93:A100" si="15">IF(OR(B93&lt;&gt;"",J93&lt;&gt;""),CONCATENATE(LEFT(A92,3),IF(MID(A92,4,2)+1&lt;10,CONCATENATE("0",MID(A92,4,2)+1),MID(A92,4,2)+1)),"")</f>
        <v/>
      </c>
      <c r="B93" s="62"/>
      <c r="C93" s="20" t="str">
        <f t="shared" ref="C93:C100" si="16">IF(OR(B93&lt;&gt;"",J93&lt;&gt;""),IF($G$4="Recurso",CONCATENATE($G$4," ",$G$5),$G$4),"")</f>
        <v/>
      </c>
      <c r="D93" s="63"/>
      <c r="E93" s="63"/>
      <c r="F93" s="13" t="str">
        <f t="shared" ref="F93:F100" si="17">IF(OR(B93&lt;&gt;"",J93&lt;&gt;""),CONCATENATE($C$7,"_",$A93,IF($G$4="Cuaderno de Estudio","_small",CONCATENATE(IF(I93="","","n"),IF(LEFT($G$5,1)="F",".jpg",".png")))),"")</f>
        <v/>
      </c>
      <c r="G93" s="13" t="str">
        <f ca="1">IF($F93&lt;&gt;"",IF($G$4="Recurso",VLOOKUP($E93,OFFSET('Definición técnica de imagenes'!$A$1,MATCH($G$5,'Definición técnica de imagenes'!$A$1:$A$104,0)-1,1,COUNTIF('Definición técnica de imagenes'!$A$3:$A$102,$G$5),5),5,FALSE),'Definición técnica de imagenes'!$F$16),"")</f>
        <v/>
      </c>
      <c r="H93" s="13" t="str">
        <f t="shared" ref="H93:H100" ca="1" si="18">IF(AND(I93&lt;&gt;"",I93&lt;&gt;0),IF(OR(B93&lt;&gt;"",J93&lt;&gt;""),CONCATENATE($C$7,"_",$A93,IF($G$4="Cuaderno de Estudio","_zoom",CONCATENATE("a",IF(LEFT($G$5,1)="F",".jpg",".png")))),""),"")</f>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5"/>
        <v/>
      </c>
      <c r="B94" s="62"/>
      <c r="C94" s="20" t="str">
        <f t="shared" si="16"/>
        <v/>
      </c>
      <c r="D94" s="63"/>
      <c r="E94" s="63"/>
      <c r="F94" s="13" t="str">
        <f t="shared" si="17"/>
        <v/>
      </c>
      <c r="G94" s="13" t="str">
        <f ca="1">IF($F94&lt;&gt;"",IF($G$4="Recurso",VLOOKUP($E94,OFFSET('Definición técnica de imagenes'!$A$1,MATCH($G$5,'Definición técnica de imagenes'!$A$1:$A$104,0)-1,1,COUNTIF('Definición técnica de imagenes'!$A$3:$A$102,$G$5),5),5,FALSE),'Definición técnica de imagenes'!$F$16),"")</f>
        <v/>
      </c>
      <c r="H94" s="13" t="str">
        <f t="shared" ca="1" si="18"/>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5"/>
        <v/>
      </c>
      <c r="B95" s="62"/>
      <c r="C95" s="20" t="str">
        <f t="shared" si="16"/>
        <v/>
      </c>
      <c r="D95" s="63"/>
      <c r="E95" s="63"/>
      <c r="F95" s="13" t="str">
        <f t="shared" si="17"/>
        <v/>
      </c>
      <c r="G95" s="13" t="str">
        <f ca="1">IF($F95&lt;&gt;"",IF($G$4="Recurso",VLOOKUP($E95,OFFSET('Definición técnica de imagenes'!$A$1,MATCH($G$5,'Definición técnica de imagenes'!$A$1:$A$104,0)-1,1,COUNTIF('Definición técnica de imagenes'!$A$3:$A$102,$G$5),5),5,FALSE),'Definición técnica de imagenes'!$F$16),"")</f>
        <v/>
      </c>
      <c r="H95" s="13" t="str">
        <f t="shared" ca="1" si="18"/>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5"/>
        <v/>
      </c>
      <c r="B96" s="62"/>
      <c r="C96" s="20" t="str">
        <f t="shared" si="16"/>
        <v/>
      </c>
      <c r="D96" s="63"/>
      <c r="E96" s="63"/>
      <c r="F96" s="13" t="str">
        <f t="shared" si="17"/>
        <v/>
      </c>
      <c r="G96" s="13" t="str">
        <f ca="1">IF($F96&lt;&gt;"",IF($G$4="Recurso",VLOOKUP($E96,OFFSET('Definición técnica de imagenes'!$A$1,MATCH($G$5,'Definición técnica de imagenes'!$A$1:$A$104,0)-1,1,COUNTIF('Definición técnica de imagenes'!$A$3:$A$102,$G$5),5),5,FALSE),'Definición técnica de imagenes'!$F$16),"")</f>
        <v/>
      </c>
      <c r="H96" s="13" t="str">
        <f t="shared" ca="1" si="18"/>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5"/>
        <v/>
      </c>
      <c r="B97" s="62"/>
      <c r="C97" s="20" t="str">
        <f t="shared" si="16"/>
        <v/>
      </c>
      <c r="D97" s="63"/>
      <c r="E97" s="63"/>
      <c r="F97" s="13" t="str">
        <f t="shared" si="17"/>
        <v/>
      </c>
      <c r="G97" s="13" t="str">
        <f ca="1">IF($F97&lt;&gt;"",IF($G$4="Recurso",VLOOKUP($E97,OFFSET('Definición técnica de imagenes'!$A$1,MATCH($G$5,'Definición técnica de imagenes'!$A$1:$A$104,0)-1,1,COUNTIF('Definición técnica de imagenes'!$A$3:$A$102,$G$5),5),5,FALSE),'Definición técnica de imagenes'!$F$16),"")</f>
        <v/>
      </c>
      <c r="H97" s="13" t="str">
        <f t="shared" ca="1" si="18"/>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5"/>
        <v/>
      </c>
      <c r="B98" s="62"/>
      <c r="C98" s="20" t="str">
        <f t="shared" si="16"/>
        <v/>
      </c>
      <c r="D98" s="63"/>
      <c r="E98" s="63"/>
      <c r="F98" s="13" t="str">
        <f t="shared" si="17"/>
        <v/>
      </c>
      <c r="G98" s="13" t="str">
        <f ca="1">IF($F98&lt;&gt;"",IF($G$4="Recurso",VLOOKUP($E98,OFFSET('Definición técnica de imagenes'!$A$1,MATCH($G$5,'Definición técnica de imagenes'!$A$1:$A$104,0)-1,1,COUNTIF('Definición técnica de imagenes'!$A$3:$A$102,$G$5),5),5,FALSE),'Definición técnica de imagenes'!$F$16),"")</f>
        <v/>
      </c>
      <c r="H98" s="13" t="str">
        <f t="shared" ca="1" si="18"/>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5"/>
        <v/>
      </c>
      <c r="B99" s="62"/>
      <c r="C99" s="20" t="str">
        <f t="shared" si="16"/>
        <v/>
      </c>
      <c r="D99" s="63"/>
      <c r="E99" s="63"/>
      <c r="F99" s="13" t="str">
        <f t="shared" si="17"/>
        <v/>
      </c>
      <c r="G99" s="13" t="str">
        <f ca="1">IF($F99&lt;&gt;"",IF($G$4="Recurso",VLOOKUP($E99,OFFSET('Definición técnica de imagenes'!$A$1,MATCH($G$5,'Definición técnica de imagenes'!$A$1:$A$104,0)-1,1,COUNTIF('Definición técnica de imagenes'!$A$3:$A$102,$G$5),5),5,FALSE),'Definición técnica de imagenes'!$F$16),"")</f>
        <v/>
      </c>
      <c r="H99" s="13" t="str">
        <f t="shared" ca="1" si="18"/>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5"/>
        <v/>
      </c>
      <c r="B100" s="62"/>
      <c r="C100" s="20" t="str">
        <f t="shared" si="16"/>
        <v/>
      </c>
      <c r="D100" s="63"/>
      <c r="E100" s="63"/>
      <c r="F100" s="13" t="str">
        <f t="shared" si="17"/>
        <v/>
      </c>
      <c r="G100" s="13" t="str">
        <f ca="1">IF($F100&lt;&gt;"",IF($G$4="Recurso",VLOOKUP($E100,OFFSET('Definición técnica de imagenes'!$A$1,MATCH($G$5,'Definición técnica de imagenes'!$A$1:$A$104,0)-1,1,COUNTIF('Definición técnica de imagenes'!$A$3:$A$102,$G$5),5),5,FALSE),'Definición técnica de imagenes'!$F$16),"")</f>
        <v/>
      </c>
      <c r="H100" s="13" t="str">
        <f t="shared" ca="1" si="18"/>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4"/>
        <v/>
      </c>
      <c r="B101" s="62"/>
      <c r="C101" s="20" t="str">
        <f t="shared" si="11"/>
        <v/>
      </c>
      <c r="D101" s="63"/>
      <c r="E101" s="63"/>
      <c r="F101" s="13" t="str">
        <f t="shared" si="12"/>
        <v/>
      </c>
      <c r="G101" s="13" t="str">
        <f ca="1">IF($F101&lt;&gt;"",IF($G$4="Recurso",VLOOKUP($E101,OFFSET('Definición técnica de imagenes'!$A$1,MATCH($G$5,'Definición técnica de imagenes'!$A$1:$A$104,0)-1,1,COUNTIF('Definición técnica de imagenes'!$A$3:$A$102,$G$5),5),5,FALSE),'Definición técnica de imagenes'!$F$16),"")</f>
        <v/>
      </c>
      <c r="H101" s="13" t="str">
        <f t="shared" ca="1" si="13"/>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4"/>
        <v/>
      </c>
      <c r="B102" s="62"/>
      <c r="C102" s="20" t="str">
        <f t="shared" si="11"/>
        <v/>
      </c>
      <c r="D102" s="63"/>
      <c r="E102" s="63"/>
      <c r="F102" s="13" t="str">
        <f t="shared" si="12"/>
        <v/>
      </c>
      <c r="G102" s="13" t="str">
        <f ca="1">IF($F102&lt;&gt;"",IF($G$4="Recurso",VLOOKUP($E102,OFFSET('Definición técnica de imagenes'!$A$1,MATCH($G$5,'Definición técnica de imagenes'!$A$1:$A$104,0)-1,1,COUNTIF('Definición técnica de imagenes'!$A$3:$A$102,$G$5),5),5,FALSE),'Definición técnica de imagenes'!$F$16),"")</f>
        <v/>
      </c>
      <c r="H102" s="13" t="str">
        <f t="shared" ca="1" si="13"/>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4"/>
        <v/>
      </c>
      <c r="B103" s="62"/>
      <c r="C103" s="20" t="str">
        <f t="shared" si="11"/>
        <v/>
      </c>
      <c r="D103" s="63"/>
      <c r="E103" s="63"/>
      <c r="F103" s="13" t="str">
        <f t="shared" si="12"/>
        <v/>
      </c>
      <c r="G103" s="13" t="str">
        <f ca="1">IF($F103&lt;&gt;"",IF($G$4="Recurso",VLOOKUP($E103,OFFSET('Definición técnica de imagenes'!$A$1,MATCH($G$5,'Definición técnica de imagenes'!$A$1:$A$104,0)-1,1,COUNTIF('Definición técnica de imagenes'!$A$3:$A$102,$G$5),5),5,FALSE),'Definición técnica de imagenes'!$F$16),"")</f>
        <v/>
      </c>
      <c r="H103" s="13" t="str">
        <f t="shared" ca="1" si="13"/>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4"/>
        <v/>
      </c>
      <c r="B104" s="62"/>
      <c r="C104" s="20" t="str">
        <f t="shared" si="11"/>
        <v/>
      </c>
      <c r="D104" s="63"/>
      <c r="E104" s="63"/>
      <c r="F104" s="13" t="str">
        <f t="shared" si="12"/>
        <v/>
      </c>
      <c r="G104" s="13" t="str">
        <f ca="1">IF($F104&lt;&gt;"",IF($G$4="Recurso",VLOOKUP($E104,OFFSET('Definición técnica de imagenes'!$A$1,MATCH($G$5,'Definición técnica de imagenes'!$A$1:$A$104,0)-1,1,COUNTIF('Definición técnica de imagenes'!$A$3:$A$102,$G$5),5),5,FALSE),'Definición técnica de imagenes'!$F$16),"")</f>
        <v/>
      </c>
      <c r="H104" s="13" t="str">
        <f t="shared" ca="1" si="13"/>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4"/>
        <v/>
      </c>
      <c r="B105" s="62"/>
      <c r="C105" s="20" t="str">
        <f t="shared" si="11"/>
        <v/>
      </c>
      <c r="D105" s="63"/>
      <c r="E105" s="63"/>
      <c r="F105" s="13" t="str">
        <f t="shared" si="12"/>
        <v/>
      </c>
      <c r="G105" s="13" t="str">
        <f ca="1">IF($F105&lt;&gt;"",IF($G$4="Recurso",VLOOKUP($E105,OFFSET('Definición técnica de imagenes'!$A$1,MATCH($G$5,'Definición técnica de imagenes'!$A$1:$A$104,0)-1,1,COUNTIF('Definición técnica de imagenes'!$A$3:$A$102,$G$5),5),5,FALSE),'Definición técnica de imagenes'!$F$16),"")</f>
        <v/>
      </c>
      <c r="H105" s="13" t="str">
        <f t="shared" ca="1" si="13"/>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4"/>
        <v/>
      </c>
      <c r="B106" s="62"/>
      <c r="C106" s="20" t="str">
        <f>IF(OR(B106&lt;&gt;"",J106&lt;&gt;""),IF($G$4="Recurso",CONCATENATE($G$4," ",$G$5),$G$4),"")</f>
        <v/>
      </c>
      <c r="D106" s="63"/>
      <c r="E106" s="63"/>
      <c r="F106" s="13" t="str">
        <f t="shared" si="12"/>
        <v/>
      </c>
      <c r="G106" s="13" t="str">
        <f ca="1">IF($F106&lt;&gt;"",IF($G$4="Recurso",VLOOKUP($E106,OFFSET('Definición técnica de imagenes'!$A$1,MATCH($G$5,'Definición técnica de imagenes'!$A$1:$A$104,0)-1,1,COUNTIF('Definición técnica de imagenes'!$A$3:$A$102,$G$5),5),5,FALSE),'Definición técnica de imagenes'!$F$16),"")</f>
        <v/>
      </c>
      <c r="H106" s="13" t="str">
        <f t="shared" ca="1" si="13"/>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4"/>
        <v/>
      </c>
      <c r="B107" s="62"/>
      <c r="C107" s="20" t="str">
        <f>IF(OR(B107&lt;&gt;"",J107&lt;&gt;""),IF($G$4="Recurso",CONCATENATE($G$4," ",$G$5),$G$4),"")</f>
        <v/>
      </c>
      <c r="D107" s="63"/>
      <c r="E107" s="63"/>
      <c r="F107" s="13" t="str">
        <f t="shared" si="12"/>
        <v/>
      </c>
      <c r="G107" s="13" t="str">
        <f ca="1">IF($F107&lt;&gt;"",IF($G$4="Recurso",VLOOKUP($E107,OFFSET('Definición técnica de imagenes'!$A$1,MATCH($G$5,'Definición técnica de imagenes'!$A$1:$A$104,0)-1,1,COUNTIF('Definición técnica de imagenes'!$A$3:$A$102,$G$5),5),5,FALSE),'Definición técnica de imagenes'!$F$16),"")</f>
        <v/>
      </c>
      <c r="H107" s="13" t="str">
        <f t="shared" ca="1" si="13"/>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4"/>
        <v/>
      </c>
      <c r="B108" s="62"/>
      <c r="C108" s="20" t="str">
        <f>IF(OR(B108&lt;&gt;"",J108&lt;&gt;""),IF($G$4="Recurso",CONCATENATE($G$4," ",$G$5),$G$4),"")</f>
        <v/>
      </c>
      <c r="D108" s="63"/>
      <c r="E108" s="63"/>
      <c r="F108" s="13" t="str">
        <f t="shared" si="12"/>
        <v/>
      </c>
      <c r="G108" s="13" t="str">
        <f ca="1">IF($F108&lt;&gt;"",IF($G$4="Recurso",VLOOKUP($E108,OFFSET('Definición técnica de imagenes'!$A$1,MATCH($G$5,'Definición técnica de imagenes'!$A$1:$A$104,0)-1,1,COUNTIF('Definición técnica de imagenes'!$A$3:$A$102,$G$5),5),5,FALSE),'Definición técnica de imagenes'!$F$16),"")</f>
        <v/>
      </c>
      <c r="H108" s="13" t="str">
        <f t="shared" ca="1" si="13"/>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125" style="22" customWidth="1"/>
    <col min="2" max="2" width="11" style="22"/>
    <col min="3" max="3" width="13.625" style="22" customWidth="1"/>
    <col min="4" max="4" width="11.12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349999999999994"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25" defaultRowHeight="15.75" x14ac:dyDescent="0.25"/>
  <cols>
    <col min="1" max="1" width="21" style="22" customWidth="1"/>
    <col min="2" max="2" width="24.125" style="22" customWidth="1"/>
    <col min="3" max="3" width="16.875" style="22" customWidth="1"/>
    <col min="4" max="4" width="12.625" style="22" customWidth="1"/>
    <col min="5" max="5" width="6.625" style="22" customWidth="1"/>
    <col min="6" max="7" width="12.625" style="22" customWidth="1"/>
    <col min="8" max="8" width="24.5" style="22" customWidth="1"/>
    <col min="9" max="9" width="27.125" style="22" customWidth="1"/>
    <col min="10" max="10" width="44.5" style="22" customWidth="1"/>
    <col min="11" max="16384" width="10.62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2016-03-04T17:10:58Z</dcterms:modified>
</cp:coreProperties>
</file>