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4. MA_07_09_CO (G,M,Gd,RECURSOS)\SolicitudesGraficasOK\"/>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709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H45" i="1"/>
  <c r="H44" i="1"/>
  <c r="H43" i="1"/>
  <c r="H42" i="1"/>
  <c r="H41" i="1"/>
  <c r="H40" i="1"/>
  <c r="H39" i="1"/>
  <c r="H38" i="1"/>
  <c r="H37" i="1"/>
  <c r="H36" i="1"/>
  <c r="H35" i="1"/>
  <c r="H34" i="1"/>
  <c r="H33" i="1"/>
  <c r="H32" i="1"/>
  <c r="H31" i="1"/>
  <c r="H29" i="1"/>
  <c r="H28" i="1"/>
  <c r="H27" i="1"/>
  <c r="H26" i="1"/>
  <c r="H24" i="1"/>
  <c r="H23" i="1"/>
  <c r="H22" i="1"/>
  <c r="H21" i="1"/>
  <c r="H19" i="1"/>
  <c r="H18" i="1"/>
  <c r="H17" i="1"/>
  <c r="H16"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l="1"/>
  <c r="G15" i="1" s="1"/>
  <c r="H15" i="1"/>
  <c r="A16" i="1"/>
  <c r="F16" i="1" s="1"/>
  <c r="G16" i="1" s="1"/>
  <c r="A17" i="1" l="1"/>
  <c r="F17" i="1" s="1"/>
  <c r="G17" i="1" s="1"/>
  <c r="A18" i="1" l="1"/>
  <c r="F18" i="1" s="1"/>
  <c r="G18" i="1" s="1"/>
  <c r="A19" i="1" l="1"/>
  <c r="F19" i="1" s="1"/>
  <c r="G19" i="1" s="1"/>
  <c r="A20" i="1" l="1"/>
  <c r="F20" i="1" l="1"/>
  <c r="G20" i="1" s="1"/>
  <c r="H20" i="1"/>
  <c r="A21" i="1"/>
  <c r="F21" i="1" s="1"/>
  <c r="G21" i="1" s="1"/>
  <c r="A22" i="1" l="1"/>
  <c r="F22" i="1" s="1"/>
  <c r="G22" i="1" s="1"/>
  <c r="A23" i="1" l="1"/>
  <c r="F23" i="1" s="1"/>
  <c r="G23" i="1" s="1"/>
  <c r="A24" i="1" l="1"/>
  <c r="F24" i="1" s="1"/>
  <c r="G24" i="1" s="1"/>
  <c r="A25" i="1" l="1"/>
  <c r="F25" i="1" l="1"/>
  <c r="G25" i="1" s="1"/>
  <c r="H25" i="1"/>
  <c r="A26" i="1"/>
  <c r="F26" i="1" s="1"/>
  <c r="G26" i="1" s="1"/>
  <c r="A27" i="1" l="1"/>
  <c r="F27" i="1" s="1"/>
  <c r="G27" i="1" s="1"/>
  <c r="A28" i="1" l="1"/>
  <c r="F28" i="1" s="1"/>
  <c r="G28" i="1" s="1"/>
  <c r="A29" i="1" l="1"/>
  <c r="F29" i="1" s="1"/>
  <c r="G29" i="1" s="1"/>
  <c r="A30" i="1" l="1"/>
  <c r="F30" i="1" l="1"/>
  <c r="G30" i="1" s="1"/>
  <c r="H30" i="1"/>
  <c r="A31" i="1"/>
  <c r="F31" i="1" s="1"/>
  <c r="G31" i="1" s="1"/>
  <c r="A32" i="1" l="1"/>
  <c r="F32" i="1" s="1"/>
  <c r="G32" i="1" s="1"/>
  <c r="A33" i="1" l="1"/>
  <c r="F33" i="1" s="1"/>
  <c r="G33" i="1" s="1"/>
  <c r="A34" i="1" l="1"/>
  <c r="F34" i="1" s="1"/>
  <c r="G34" i="1" s="1"/>
  <c r="A35" i="1" l="1"/>
  <c r="F35" i="1" s="1"/>
  <c r="G35" i="1" s="1"/>
  <c r="A36" i="1" l="1"/>
  <c r="F36" i="1" s="1"/>
  <c r="G36" i="1" s="1"/>
  <c r="A37" i="1" l="1"/>
  <c r="F37" i="1" s="1"/>
  <c r="G37" i="1" s="1"/>
  <c r="A38" i="1" l="1"/>
  <c r="F38" i="1" s="1"/>
  <c r="G38" i="1" s="1"/>
  <c r="A39" i="1" l="1"/>
  <c r="F39" i="1" s="1"/>
  <c r="G39" i="1" s="1"/>
  <c r="A40" i="1" l="1"/>
  <c r="F40" i="1" s="1"/>
  <c r="G40" i="1" s="1"/>
  <c r="A41" i="1" l="1"/>
  <c r="F41" i="1" s="1"/>
  <c r="G41" i="1" s="1"/>
  <c r="A42" i="1" l="1"/>
  <c r="F42" i="1" s="1"/>
  <c r="G42" i="1" s="1"/>
  <c r="A43" i="1" l="1"/>
  <c r="F43" i="1" s="1"/>
  <c r="G43" i="1" s="1"/>
  <c r="A44" i="1" l="1"/>
  <c r="F44" i="1" s="1"/>
  <c r="G44" i="1" s="1"/>
  <c r="A45" i="1" l="1"/>
  <c r="F45" i="1" s="1"/>
  <c r="G45" i="1" s="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<sst xmlns="http://schemas.openxmlformats.org/spreadsheetml/2006/main" count="508" uniqueCount="228">
  <si>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</si>
  <si>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</si>
  <si>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</si>
  <si>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</si>
  <si>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</si>
  <si>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</si>
  <si>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</si>
  <si>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</si>
  <si>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</si>
  <si>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</si>
  <si>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</si>
  <si>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</si>
  <si>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</si>
  <si>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</si>
  <si>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</si>
  <si>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</si>
  <si>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</si>
  <si>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</si>
  <si>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</si>
  <si>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</si>
  <si>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</si>
  <si>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</si>
  <si>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</si>
  <si>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</si>
  <si>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</si>
  <si>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</si>
  <si>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</si>
  <si>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</si>
  <si>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</si>
  <si>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</si>
  <si>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</si>
  <si>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</si>
  <si>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</si>
  <si>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</si>
  <si>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</si>
  <si>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</si>
  <si>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</si>
  <si>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</si>
  <si>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</si>
  <si>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</si>
  <si>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</si>
  <si>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</si>
  <si>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</si>
  <si>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</si>
  <si>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</si>
  <si>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</si>
  <si>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</si>
  <si>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</si>
  <si>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</si>
  <si>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</si>
  <si>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</si>
  <si>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</si>
  <si>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</si>
  <si>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</si>
  <si>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</si>
  <si>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</si>
  <si>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</si>
  <si>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</si>
  <si>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</si>
  <si>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</si>
  <si>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</si>
  <si>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</si>
  <si>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</si>
  <si>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</si>
  <si>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</si>
  <si>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</si>
  <si>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</si>
  <si>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</si>
  <si>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</si>
  <si>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</si>
  <si>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</si>
  <si>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</si>
  <si>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</si>
  <si>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</si>
  <si>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</si>
  <si>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</si>
  <si>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</si>
  <si>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</si>
  <si>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</si>
  <si>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</si>
  <si>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</si>
  <si>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</si>
  <si>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</si>
  <si>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</si>
  <si>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</si>
  <si>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</si>
  <si>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</si>
  <si>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</si>
  <si>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</si>
  <si>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</si>
  <si>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</si>
  <si>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</si>
  <si>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</si>
  <si>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</si>
  <si>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</si>
  <si>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</si>
  <si>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</si>
  <si>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</si>
  <si>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</si>
  <si>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</si>
  <si>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</si>
  <si>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</si>
  <si>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</si>
  <si>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</si>
  <si>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</si>
  <si>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</si>
  <si>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</si>
  <si>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</si>
  <si>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</si>
  <si>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</si>
  <si>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</si>
  <si>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</si>
  <si>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</si>
  <si>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</si>
  <si>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</si>
  <si>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</si>
  <si>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</si>
  <si>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</si>
  <si>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</si>
  <si>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</si>
  <si>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</si>
  <si>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</si>
  <si>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</si>
  <si>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</si>
  <si>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</si>
  <si>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</si>
  <si>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</si>
  <si>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</si>
  <si>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</si>
  <si>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</si>
  <si>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</si>
  <si>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</si>
  <si>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</si>
  <si>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</si>
  <si>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</si>
  <si>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</si>
  <si>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</si>
  <si>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</si>
  <si>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</si>
  <si>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</si>
  <si>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</si>
  <si>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</si>
  <si>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</si>
  <si>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</si>
  <si>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</si>
  <si>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</si>
  <si>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</si>
  <si>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</si>
  <si>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</si>
  <si>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</si>
  <si>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</si>
  <si>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</si>
  <si>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</si>
  <si>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</si>
  <si>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</si>
  <si>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</si>
  <si>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</si>
  <si>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</si>
  <si>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</si>
  <si>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</si>
  <si>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</si>
  <si>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</si>
  <si>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</si>
  <si>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</si>
  <si>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</si>
  <si>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</si>
  <si>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</si>
  <si>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</si>
  <si>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</si>
  <si>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</si>
  <si>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</si>
  <si>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</si>
  <si>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</si>
  <si>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</si>
  <si>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</si>
  <si>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</si>
  <si>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</si>
  <si>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</si>
  <si>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</si>
  <si>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</si>
  <si>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</si>
  <si>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</si>
  <si>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</si>
  <si>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</si>
  <si>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</si>
  <si>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</si>
  <si>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</si>
  <si>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expresiones algeraicas</t>
  </si>
  <si>
    <t>Adriana Ma. Pachón</t>
  </si>
  <si>
    <t>MA_07_09_REC10</t>
  </si>
  <si>
    <t>Ver descripción</t>
  </si>
  <si>
    <t>Ilustración</t>
  </si>
  <si>
    <t>Ubicar en una hoja de papel la secuencia, qune se encuentra en la carpeta de anexos. FQ01</t>
  </si>
  <si>
    <t>Sobre un trozo de papel igual al anterior, escribir el número 12</t>
  </si>
  <si>
    <t>Sobre un trozo de papel igual al anterior, escribir el número 11</t>
  </si>
  <si>
    <t>Sobre un trozo de papel igual al anterior, escribir el número 9</t>
  </si>
  <si>
    <t>Sobre un trozo de papel igual al anterior, escribir el número 8</t>
  </si>
  <si>
    <t>Sobre un trozo de papel igual al anterior, escribir la ecuación que aparece en la carpeta de anexos FQ03</t>
  </si>
  <si>
    <t>Sobre un trozo de papel igual al anterior, escribir la ecuación que aparece en la carpeta de anexos FQ04</t>
  </si>
  <si>
    <t>Sobre un trozo de papel igual al anterior, escribir la ecuación que aparece en la carpeta de anexos FQ05</t>
  </si>
  <si>
    <t>Sobre un trozo de papel igual al anterior, escribir la ecuación que aparece en la carpeta de anexos FQ06</t>
  </si>
  <si>
    <t>Sobre un trozo de papel igual al anterior, escribir el número 30</t>
  </si>
  <si>
    <t>Sobre un trozo de papel igual al anterior, escribir el número 35</t>
  </si>
  <si>
    <t>Sobre un trozo de papel igual al anterior, escribir la ecuación que aparece en la carpeta de anexos FQ09</t>
  </si>
  <si>
    <t>Sobre un trozo de papel igual al anterior, escribir la ecuación que aparece en la carpeta de anexos FQ10</t>
  </si>
  <si>
    <t>Sobre un trozo de papel igual al anterior, escribir la ecuación que aparece en la carpeta de anexos FQ11</t>
  </si>
  <si>
    <t>Sobre un trozo de papel igual al anterior, escribir la ecuación que aparece en la carpeta de anexos FQ12</t>
  </si>
  <si>
    <t>Ubicar en una hoja de papel la secuencia, qune se encuentra en la carpeta de anexos. FQ07
Pregunta 3 y 5</t>
  </si>
  <si>
    <t>Repsuesta 1 pregunta 5. 
Escribir en un papel igual al de la imagen 11:
Elevar al cuadrado y disminuir una unidad.</t>
  </si>
  <si>
    <t>Repsuesta 2 pregunta 5. 
Escribir en un papel igual al de la imagen 11:
Elevar al cuadrado y aumentar una unidad.</t>
  </si>
  <si>
    <t>Repsuesta 3 pregunta 5. 
Escribir en un papel igual al de la imagen 11:
Elevar al cuadrado.</t>
  </si>
  <si>
    <t>Sobre un trozo de papel igual al anterior, escribir el número 63</t>
  </si>
  <si>
    <t>Sobre un trozo de papel igual al anterior, escribir el número 64</t>
  </si>
  <si>
    <t>Ubicar en una hoja de papel la secuencia, qune se encuentra en la carpeta de anexos. FQ02
Imagen para pregunta 2 y 6.</t>
  </si>
  <si>
    <t>Repsuesta 4 pregunta 5. 
Escribir en un papel igual al de la imagen 11:
Multiplicar por dos.</t>
  </si>
  <si>
    <t>Repsuesta 1 pregunta 6. 
Escribir en un papel igual al de la imagen 06:
35</t>
  </si>
  <si>
    <t>Repsuesta 2 pregunta 6. 
Escribir en un papel igual al de la imagen 06:
30</t>
  </si>
  <si>
    <t>Repsuesta 3 pregunta 6. 
Escribir en un papel igual al de la imagen 06:
40</t>
  </si>
  <si>
    <t>Repsuesta 4 pregunta 6. 
Escribir en un papel igual al de la imagen 06:
45</t>
  </si>
  <si>
    <t>Resouesta 1 pregunta 7. 
Escribir en un papel igual al de la imagen 16,  la ecuación que aparece en la carpeta de anexos FQ13</t>
  </si>
  <si>
    <t>Resouesta 2 pregunta 7. 
Escribir en un papel igual al de la imagen 16,  la ecuación que aparece en la carpeta de anexos FQ14</t>
  </si>
  <si>
    <t>Resouesta 3 pregunta 7. 
Escribir en un papel igual al de la imagen 16,  la ecuación que aparece en la carpeta de anexos FQ15</t>
  </si>
  <si>
    <t>Resouesta 4 pregunta 7. 
Escribir en un papel igual al de la imagen 16,  la ecuación que aparece en la carpeta de anexos FQ16</t>
  </si>
  <si>
    <t>Ubicar en una hoja de papel la secuencia, qune se encuentra en la carpeta de anexos. FQ08
Pregunta 4, 7 Y 8</t>
  </si>
  <si>
    <t>Resouesta 1 pregunta 8. 
Escribir en un papel igual al de la imagen 16: 
Multiplicar por 2</t>
  </si>
  <si>
    <t>Resouesta 2 pregunta 8. 
Escribir en un papel igual al de la imagen 16:
Adicionar 3</t>
  </si>
  <si>
    <t>Resouesta 3 pregunta 8. 
Escribir en un papel igual al de la imagen 16:
Multiplicar por 3</t>
  </si>
  <si>
    <t>Resouesta 4 pregunta 8. 
Escribir en un papel igual al de la imagen 16:
Sumar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</si>
</sst>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127000</xdr:colOff>
      <xdr:row>9</xdr:row>
      <xdr:rowOff>127001</xdr:rowOff>
    </xdr:from>
    <xdr:to>
      <xdr:col>10</xdr:col>
      <xdr:colOff>2077357</xdr:colOff>
      <xdr:row>9</xdr:row>
      <xdr:rowOff>823359</xdr:rowOff>
    </xdr:to>
    <xdr:pic>
      <xdr:nvPicPr>
        <xdr:cNvPr id="2" name="Imagen 1"/>
        <xdr:cNvPicPr>
          <a:picLocks noChangeAspect="1"/>
        </xdr:cNvPicPr>
      </xdr:nvPicPr>
      <xdr:blipFill>
        <a:blip xmlns:r="http://schemas.openxmlformats.org/officeDocument/2006/relationships" r:embed="rId1"/>
        <a:stretch>
          <a:fillRect/>
        </a:stretch>
      </xdr:blipFill>
      <xdr:spPr>
        <a:xfrm>
          <a:off x="16473714" y="2204358"/>
          <a:ext cx="1950357" cy="696358"/>
        </a:xfrm>
        <a:prstGeom prst="rect">
          <a:avLst/>
        </a:prstGeom>
      </xdr:spPr>
    </xdr:pic>
    <xdr:clientData/>
  </xdr:twoCellAnchor>
  <xdr:twoCellAnchor editAs="oneCell">
    <xdr:from>
      <xdr:col>10</xdr:col>
      <xdr:colOff>154214</xdr:colOff>
      <xdr:row>14</xdr:row>
      <xdr:rowOff>95011</xdr:rowOff>
    </xdr:from>
    <xdr:to>
      <xdr:col>10</xdr:col>
      <xdr:colOff>2090573</xdr:colOff>
      <xdr:row>14</xdr:row>
      <xdr:rowOff>786371</xdr:rowOff>
    </xdr:to>
    <xdr:pic>
      <xdr:nvPicPr>
        <xdr:cNvPr id="3" name="Imagen 2"/>
        <xdr:cNvPicPr>
          <a:picLocks noChangeAspect="1"/>
        </xdr:cNvPicPr>
      </xdr:nvPicPr>
      <xdr:blipFill>
        <a:blip xmlns:r="http://schemas.openxmlformats.org/officeDocument/2006/relationships" r:embed="rId2"/>
        <a:stretch>
          <a:fillRect/>
        </a:stretch>
      </xdr:blipFill>
      <xdr:spPr>
        <a:xfrm>
          <a:off x="16500928" y="4385797"/>
          <a:ext cx="1936359" cy="691360"/>
        </a:xfrm>
        <a:prstGeom prst="rect">
          <a:avLst/>
        </a:prstGeom>
      </xdr:spPr>
    </xdr:pic>
    <xdr:clientData/>
  </xdr:twoCellAnchor>
  <xdr:twoCellAnchor editAs="oneCell">
    <xdr:from>
      <xdr:col>10</xdr:col>
      <xdr:colOff>127001</xdr:colOff>
      <xdr:row>19</xdr:row>
      <xdr:rowOff>120948</xdr:rowOff>
    </xdr:from>
    <xdr:to>
      <xdr:col>10</xdr:col>
      <xdr:colOff>2244788</xdr:colOff>
      <xdr:row>19</xdr:row>
      <xdr:rowOff>877086</xdr:rowOff>
    </xdr:to>
    <xdr:pic>
      <xdr:nvPicPr>
        <xdr:cNvPr id="4" name="Imagen 3"/>
        <xdr:cNvPicPr>
          <a:picLocks noChangeAspect="1"/>
        </xdr:cNvPicPr>
      </xdr:nvPicPr>
      <xdr:blipFill>
        <a:blip xmlns:r="http://schemas.openxmlformats.org/officeDocument/2006/relationships" r:embed="rId3"/>
        <a:stretch>
          <a:fillRect/>
        </a:stretch>
      </xdr:blipFill>
      <xdr:spPr>
        <a:xfrm>
          <a:off x="16473715" y="7232948"/>
          <a:ext cx="2117787" cy="756138"/>
        </a:xfrm>
        <a:prstGeom prst="rect">
          <a:avLst/>
        </a:prstGeom>
      </xdr:spPr>
    </xdr:pic>
    <xdr:clientData/>
  </xdr:twoCellAnchor>
  <xdr:twoCellAnchor editAs="oneCell">
    <xdr:from>
      <xdr:col>10</xdr:col>
      <xdr:colOff>127000</xdr:colOff>
      <xdr:row>24</xdr:row>
      <xdr:rowOff>160472</xdr:rowOff>
    </xdr:from>
    <xdr:to>
      <xdr:col>10</xdr:col>
      <xdr:colOff>2235716</xdr:colOff>
      <xdr:row>24</xdr:row>
      <xdr:rowOff>913371</xdr:rowOff>
    </xdr:to>
    <xdr:pic>
      <xdr:nvPicPr>
        <xdr:cNvPr id="5" name="Imagen 4"/>
        <xdr:cNvPicPr>
          <a:picLocks noChangeAspect="1"/>
        </xdr:cNvPicPr>
      </xdr:nvPicPr>
      <xdr:blipFill>
        <a:blip xmlns:r="http://schemas.openxmlformats.org/officeDocument/2006/relationships" r:embed="rId4"/>
        <a:stretch>
          <a:fillRect/>
        </a:stretch>
      </xdr:blipFill>
      <xdr:spPr>
        <a:xfrm>
          <a:off x="16473714" y="9531258"/>
          <a:ext cx="2108716" cy="752899"/>
        </a:xfrm>
        <a:prstGeom prst="rect">
          <a:avLst/>
        </a:prstGeom>
      </xdr:spPr>
    </xdr:pic>
    <xdr:clientData/>
  </xdr:twoCellAnchor>
  <xdr:twoCellAnchor editAs="oneCell">
    <xdr:from>
      <xdr:col>10</xdr:col>
      <xdr:colOff>172358</xdr:colOff>
      <xdr:row>29</xdr:row>
      <xdr:rowOff>146908</xdr:rowOff>
    </xdr:from>
    <xdr:to>
      <xdr:col>10</xdr:col>
      <xdr:colOff>2042242</xdr:colOff>
      <xdr:row>29</xdr:row>
      <xdr:rowOff>813586</xdr:rowOff>
    </xdr:to>
    <xdr:pic>
      <xdr:nvPicPr>
        <xdr:cNvPr id="7" name="Imagen 6"/>
        <xdr:cNvPicPr>
          <a:picLocks noChangeAspect="1"/>
        </xdr:cNvPicPr>
      </xdr:nvPicPr>
      <xdr:blipFill>
        <a:blip xmlns:r="http://schemas.openxmlformats.org/officeDocument/2006/relationships" r:embed="rId5"/>
        <a:stretch>
          <a:fillRect/>
        </a:stretch>
      </xdr:blipFill>
      <xdr:spPr>
        <a:xfrm>
          <a:off x="16519072" y="12592908"/>
          <a:ext cx="1869884" cy="666678"/>
        </a:xfrm>
        <a:prstGeom prst="rect">
          <a:avLst/>
        </a:prstGeom>
      </xdr:spPr>
    </xdr:pic>
    <xdr:clientData/>
  </xdr:twoCellAnchor>
  <xdr:twoCellAnchor editAs="oneCell">
    <xdr:from>
      <xdr:col>10</xdr:col>
      <xdr:colOff>281213</xdr:colOff>
      <xdr:row>30</xdr:row>
      <xdr:rowOff>78048</xdr:rowOff>
    </xdr:from>
    <xdr:to>
      <xdr:col>10</xdr:col>
      <xdr:colOff>2046887</xdr:colOff>
      <xdr:row>30</xdr:row>
      <xdr:rowOff>707571</xdr:rowOff>
    </xdr:to>
    <xdr:pic>
      <xdr:nvPicPr>
        <xdr:cNvPr id="8" name="Imagen 7"/>
        <xdr:cNvPicPr>
          <a:picLocks noChangeAspect="1"/>
        </xdr:cNvPicPr>
      </xdr:nvPicPr>
      <xdr:blipFill>
        <a:blip xmlns:r="http://schemas.openxmlformats.org/officeDocument/2006/relationships" r:embed="rId6"/>
        <a:stretch>
          <a:fillRect/>
        </a:stretch>
      </xdr:blipFill>
      <xdr:spPr>
        <a:xfrm>
          <a:off x="16627927" y="13449334"/>
          <a:ext cx="1765674" cy="629523"/>
        </a:xfrm>
        <a:prstGeom prst="rect">
          <a:avLst/>
        </a:prstGeom>
      </xdr:spPr>
    </xdr:pic>
    <xdr:clientData/>
  </xdr:twoCellAnchor>
  <xdr:twoCellAnchor editAs="oneCell">
    <xdr:from>
      <xdr:col>10</xdr:col>
      <xdr:colOff>390072</xdr:colOff>
      <xdr:row>31</xdr:row>
      <xdr:rowOff>24882</xdr:rowOff>
    </xdr:from>
    <xdr:to>
      <xdr:col>10</xdr:col>
      <xdr:colOff>1915242</xdr:colOff>
      <xdr:row>31</xdr:row>
      <xdr:rowOff>568657</xdr:rowOff>
    </xdr:to>
    <xdr:pic>
      <xdr:nvPicPr>
        <xdr:cNvPr id="9" name="Imagen 8"/>
        <xdr:cNvPicPr>
          <a:picLocks noChangeAspect="1"/>
        </xdr:cNvPicPr>
      </xdr:nvPicPr>
      <xdr:blipFill>
        <a:blip xmlns:r="http://schemas.openxmlformats.org/officeDocument/2006/relationships" r:embed="rId7"/>
        <a:stretch>
          <a:fillRect/>
        </a:stretch>
      </xdr:blipFill>
      <xdr:spPr>
        <a:xfrm>
          <a:off x="16736786" y="14194453"/>
          <a:ext cx="1525170" cy="543775"/>
        </a:xfrm>
        <a:prstGeom prst="rect">
          <a:avLst/>
        </a:prstGeom>
      </xdr:spPr>
    </xdr:pic>
    <xdr:clientData/>
  </xdr:twoCellAnchor>
  <xdr:twoCellAnchor editAs="oneCell">
    <xdr:from>
      <xdr:col>10</xdr:col>
      <xdr:colOff>335642</xdr:colOff>
      <xdr:row>32</xdr:row>
      <xdr:rowOff>90908</xdr:rowOff>
    </xdr:from>
    <xdr:to>
      <xdr:col>10</xdr:col>
      <xdr:colOff>1751955</xdr:colOff>
      <xdr:row>32</xdr:row>
      <xdr:rowOff>595872</xdr:rowOff>
    </xdr:to>
    <xdr:pic>
      <xdr:nvPicPr>
        <xdr:cNvPr id="10" name="Imagen 9"/>
        <xdr:cNvPicPr>
          <a:picLocks noChangeAspect="1"/>
        </xdr:cNvPicPr>
      </xdr:nvPicPr>
      <xdr:blipFill>
        <a:blip xmlns:r="http://schemas.openxmlformats.org/officeDocument/2006/relationships" r:embed="rId8"/>
        <a:stretch>
          <a:fillRect/>
        </a:stretch>
      </xdr:blipFill>
      <xdr:spPr>
        <a:xfrm>
          <a:off x="16682356" y="14895479"/>
          <a:ext cx="1416313" cy="5049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6350</xdr:rowOff>
        </xdr:from>
        <xdr:to>
          <xdr:col>2</xdr:col>
          <xdr:colOff>1041400</xdr:colOff>
          <xdr:row>4</xdr:row>
          <xdr:rowOff>234950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6350</xdr:rowOff>
        </xdr:from>
        <xdr:to>
          <xdr:col>3</xdr:col>
          <xdr:colOff>863600</xdr:colOff>
          <xdr:row>4</xdr:row>
          <xdr:rowOff>234950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6350</xdr:rowOff>
        </xdr:from>
        <xdr:to>
          <xdr:col>5</xdr:col>
          <xdr:colOff>6350</xdr:colOff>
          <xdr:row>4</xdr:row>
          <xdr:rowOff>234950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1022350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831850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6350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6350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70" zoomScaleNormal="70" zoomScalePageLayoutView="140" workbookViewId="0">
      <pane ySplit="9" topLeftCell="A10" activePane="bottomLeft" state="frozen"/>
      <selection pane="bottomLeft" activeCell="K44" sqref="K44"/>
    </sheetView>
  </sheetViews>
  <sheetFormatPr baseColWidth="10" defaultColWidth="10.83203125" defaultRowHeight="12.5" x14ac:dyDescent="0.25"/>
  <cols>
    <col min="1" max="1" width="7" style="2" customWidth="1"/>
    <col min="2" max="2" width="21" style="2" customWidth="1"/>
    <col min="3" max="3" width="21.1640625" style="2" customWidth="1"/>
    <col min="4" max="4" width="15.5" style="2" customWidth="1"/>
    <col min="5" max="5" width="17.25" style="2" customWidth="1"/>
    <col min="6" max="6" width="28.1640625" style="2" customWidth="1"/>
    <col min="7" max="7" width="20.4140625" style="2" customWidth="1"/>
    <col min="8" max="8" width="28.58203125" style="2" customWidth="1"/>
    <col min="9" max="9" width="20.4140625" style="2" customWidth="1"/>
    <col min="10" max="10" width="34.83203125" style="15" customWidth="1"/>
    <col min="11" max="11" width="29.58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M7A</v>
      </c>
    </row>
    <row r="2" spans="1:16" ht="15.5" x14ac:dyDescent="0.35">
      <c r="A2" s="1"/>
      <c r="B2" s="3" t="s">
        <v>121</v>
      </c>
      <c r="C2" s="83" t="s">
        <v>21</v>
      </c>
      <c r="D2" s="84"/>
      <c r="F2" s="76" t="s">
        <v>0</v>
      </c>
      <c r="G2" s="77"/>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5">
        <v>7</v>
      </c>
      <c r="D3" s="86"/>
      <c r="F3" s="78">
        <v>42429</v>
      </c>
      <c r="G3" s="79"/>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5.5" x14ac:dyDescent="0.35">
      <c r="A4" s="1"/>
      <c r="B4" s="4" t="s">
        <v>54</v>
      </c>
      <c r="C4" s="85" t="s">
        <v>187</v>
      </c>
      <c r="D4" s="86"/>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7" t="s">
        <v>188</v>
      </c>
      <c r="D5" s="88"/>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2"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74.5" customHeight="1" x14ac:dyDescent="0.25">
      <c r="A10" s="12" t="str">
        <f>IF(OR(B10&lt;&gt;"",J10&lt;&gt;""),"IMG01","")</f>
        <v>IMG01</v>
      </c>
      <c r="B10" s="62" t="s">
        <v>190</v>
      </c>
      <c r="C10" s="20" t="str">
        <f t="shared" ref="C10:C41" si="0">IF(OR(B10&lt;&gt;"",J10&lt;&gt;""),IF($G$4="Recurso",CONCATENATE($G$4," ",$G$5),$G$4),"")</f>
        <v>Recurso M7A</v>
      </c>
      <c r="D10" s="63" t="s">
        <v>191</v>
      </c>
      <c r="E10" s="63" t="s">
        <v>155</v>
      </c>
      <c r="F10" s="13" t="str">
        <f t="shared" ref="F10" ca="1" si="1">IF(OR(B10&lt;&gt;"",J10&lt;&gt;""),CONCATENATE($C$7,"_",$A10,IF($G$4="Cuaderno de Estudio","_small",CONCATENATE(IF(I10="","","n"),IF(LEFT($G$5,1)="F",".jpg",".png")))),"")</f>
        <v>MA_07_09_REC10_IMG01n.png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MA_07_09_REC10_IMG01a.png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25" x14ac:dyDescent="0.25">
      <c r="A11" s="12" t="str">
        <f t="shared" ref="A11:A18" si="3">IF(OR(B11&lt;&gt;"",J11&lt;&gt;""),CONCATENATE(LEFT(A10,3),IF(MID(A10,4,2)+1&lt;10,CONCATENATE("0",MID(A10,4,2)+1))),"")</f>
        <v>IMG02</v>
      </c>
      <c r="B11" s="62" t="s">
        <v>190</v>
      </c>
      <c r="C11" s="20" t="str">
        <f t="shared" si="0"/>
        <v>Recurso M7A</v>
      </c>
      <c r="D11" s="63" t="s">
        <v>191</v>
      </c>
      <c r="E11" s="63" t="s">
        <v>67</v>
      </c>
      <c r="F11" s="13" t="str">
        <f t="shared" ref="F11:F74" ca="1" si="4">IF(OR(B11&lt;&gt;"",J11&lt;&gt;""),CONCATENATE($C$7,"_",$A11,IF($G$4="Cuaderno de Estudio","_small",CONCATENATE(IF(I11="","","n"),IF(LEFT($G$5,1)="F",".jpg",".png")))),"")</f>
        <v>MA_07_09_REC10_IMG02.png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c r="O11" s="2" t="str">
        <f>'Definición técnica de imagenes'!A13</f>
        <v>M101</v>
      </c>
    </row>
    <row r="12" spans="1:16" s="11" customFormat="1" ht="25" x14ac:dyDescent="0.25">
      <c r="A12" s="12" t="str">
        <f t="shared" si="3"/>
        <v>IMG03</v>
      </c>
      <c r="B12" s="62" t="s">
        <v>190</v>
      </c>
      <c r="C12" s="20" t="str">
        <f t="shared" si="0"/>
        <v>Recurso M7A</v>
      </c>
      <c r="D12" s="63" t="s">
        <v>191</v>
      </c>
      <c r="E12" s="63" t="s">
        <v>67</v>
      </c>
      <c r="F12" s="13" t="str">
        <f t="shared" ca="1" si="4"/>
        <v>MA_07_09_REC10_IMG03.png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c r="O12" s="2" t="str">
        <f>'Definición técnica de imagenes'!A18</f>
        <v>Diaporama F1</v>
      </c>
    </row>
    <row r="13" spans="1:16" s="11" customFormat="1" ht="25" x14ac:dyDescent="0.25">
      <c r="A13" s="12" t="str">
        <f t="shared" si="3"/>
        <v>IMG04</v>
      </c>
      <c r="B13" s="62" t="s">
        <v>190</v>
      </c>
      <c r="C13" s="20" t="str">
        <f t="shared" si="0"/>
        <v>Recurso M7A</v>
      </c>
      <c r="D13" s="63" t="s">
        <v>191</v>
      </c>
      <c r="E13" s="63" t="s">
        <v>67</v>
      </c>
      <c r="F13" s="13" t="str">
        <f t="shared" ca="1" si="4"/>
        <v>MA_07_09_REC10_IMG04.png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195</v>
      </c>
      <c r="K13" s="64"/>
      <c r="O13" s="2" t="str">
        <f>'Definición técnica de imagenes'!A19</f>
        <v>F4</v>
      </c>
    </row>
    <row r="14" spans="1:16" s="11" customFormat="1" ht="25" x14ac:dyDescent="0.25">
      <c r="A14" s="12" t="str">
        <f t="shared" si="3"/>
        <v>IMG05</v>
      </c>
      <c r="B14" s="62" t="s">
        <v>190</v>
      </c>
      <c r="C14" s="20" t="str">
        <f t="shared" si="0"/>
        <v>Recurso M7A</v>
      </c>
      <c r="D14" s="63" t="s">
        <v>191</v>
      </c>
      <c r="E14" s="63" t="s">
        <v>67</v>
      </c>
      <c r="F14" s="13" t="str">
        <f t="shared" ca="1" si="4"/>
        <v>MA_07_09_REC10_IMG05.png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196</v>
      </c>
      <c r="K14" s="64"/>
      <c r="O14" s="2" t="str">
        <f>'Definición técnica de imagenes'!A22</f>
        <v>F6</v>
      </c>
    </row>
    <row r="15" spans="1:16" s="11" customFormat="1" ht="70.5" customHeight="1" x14ac:dyDescent="0.25">
      <c r="A15" s="12" t="str">
        <f t="shared" si="3"/>
        <v>IMG06</v>
      </c>
      <c r="B15" s="62" t="s">
        <v>190</v>
      </c>
      <c r="C15" s="20" t="str">
        <f t="shared" si="0"/>
        <v>Recurso M7A</v>
      </c>
      <c r="D15" s="63" t="s">
        <v>191</v>
      </c>
      <c r="E15" s="63" t="s">
        <v>155</v>
      </c>
      <c r="F15" s="13" t="str">
        <f t="shared" ca="1" si="4"/>
        <v>MA_07_09_REC10_IMG06n.png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MA_07_09_REC10_IMG06a.png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213</v>
      </c>
      <c r="K15" s="66"/>
      <c r="O15" s="2" t="str">
        <f>'Definición técnica de imagenes'!A24</f>
        <v>F6B</v>
      </c>
    </row>
    <row r="16" spans="1:16" s="11" customFormat="1" ht="37.5" x14ac:dyDescent="0.25">
      <c r="A16" s="12" t="str">
        <f t="shared" si="3"/>
        <v>IMG07</v>
      </c>
      <c r="B16" s="62" t="s">
        <v>190</v>
      </c>
      <c r="C16" s="20" t="str">
        <f t="shared" si="0"/>
        <v>Recurso M7A</v>
      </c>
      <c r="D16" s="63" t="s">
        <v>191</v>
      </c>
      <c r="E16" s="63" t="s">
        <v>67</v>
      </c>
      <c r="F16" s="13" t="str">
        <f t="shared" ca="1" si="4"/>
        <v>MA_07_09_REC10_IMG07.png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197</v>
      </c>
      <c r="K16" s="68"/>
      <c r="O16" s="2" t="str">
        <f>'Definición técnica de imagenes'!A25</f>
        <v>F7</v>
      </c>
    </row>
    <row r="17" spans="1:15" s="11" customFormat="1" ht="37.5" x14ac:dyDescent="0.25">
      <c r="A17" s="12" t="str">
        <f t="shared" si="3"/>
        <v>IMG08</v>
      </c>
      <c r="B17" s="62" t="s">
        <v>190</v>
      </c>
      <c r="C17" s="20" t="str">
        <f t="shared" si="0"/>
        <v>Recurso M7A</v>
      </c>
      <c r="D17" s="63" t="s">
        <v>191</v>
      </c>
      <c r="E17" s="63" t="s">
        <v>67</v>
      </c>
      <c r="F17" s="13" t="str">
        <f t="shared" ca="1" si="4"/>
        <v>MA_07_09_REC10_IMG08.png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7" t="s">
        <v>198</v>
      </c>
      <c r="K17" s="66"/>
      <c r="O17" s="2" t="str">
        <f>'Definición técnica de imagenes'!A27</f>
        <v>F7B</v>
      </c>
    </row>
    <row r="18" spans="1:15" s="11" customFormat="1" ht="37.5" x14ac:dyDescent="0.25">
      <c r="A18" s="12" t="str">
        <f t="shared" si="3"/>
        <v>IMG09</v>
      </c>
      <c r="B18" s="62" t="s">
        <v>190</v>
      </c>
      <c r="C18" s="20" t="str">
        <f t="shared" si="0"/>
        <v>Recurso M7A</v>
      </c>
      <c r="D18" s="63" t="s">
        <v>191</v>
      </c>
      <c r="E18" s="63" t="s">
        <v>67</v>
      </c>
      <c r="F18" s="13" t="str">
        <f t="shared" ca="1" si="4"/>
        <v>MA_07_09_REC10_IMG09.png</v>
      </c>
      <c r="G18" s="13" t="str">
        <f ca="1">IF($F18&lt;&gt;"",IF($G$4="Recurso",VLOOKUP($E18,OFFSET('Definición técnica de imagenes'!$A$1,MATCH($G$5,'Definición técnica de imagenes'!$A$1:$A$104,0)-1,1,COUNTIF('Definición técnica de imagenes'!$A$3:$A$102,$G$5),5),5,FALSE),'Definición técnica de imagenes'!$F$16),"")</f>
        <v>110 x 110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7" t="s">
        <v>199</v>
      </c>
      <c r="K18" s="66"/>
      <c r="O18" s="2" t="str">
        <f>'Definición técnica de imagenes'!A30</f>
        <v>F8</v>
      </c>
    </row>
    <row r="19" spans="1:15" s="11" customFormat="1" ht="37.5" x14ac:dyDescent="0.25">
      <c r="A19" s="12" t="str">
        <f t="shared" ref="A19:A50" si="6">IF(OR(B19&lt;&gt;"",J19&lt;&gt;""),CONCATENATE(LEFT(A18,3),IF(MID(A18,4,2)+1&lt;10,CONCATENATE("0",MID(A18,4,2)+1),MID(A18,4,2)+1)),"")</f>
        <v>IMG10</v>
      </c>
      <c r="B19" s="62" t="s">
        <v>190</v>
      </c>
      <c r="C19" s="20" t="str">
        <f t="shared" si="0"/>
        <v>Recurso M7A</v>
      </c>
      <c r="D19" s="63" t="s">
        <v>191</v>
      </c>
      <c r="E19" s="63" t="s">
        <v>67</v>
      </c>
      <c r="F19" s="13" t="str">
        <f t="shared" ca="1" si="4"/>
        <v>MA_07_09_REC10_IMG10.png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200</v>
      </c>
      <c r="K19" s="68"/>
      <c r="O19" s="2" t="str">
        <f>'Definición técnica de imagenes'!A31</f>
        <v>F10</v>
      </c>
    </row>
    <row r="20" spans="1:15" s="11" customFormat="1" ht="77.5" customHeight="1" x14ac:dyDescent="0.25">
      <c r="A20" s="12" t="str">
        <f t="shared" si="6"/>
        <v>IMG11</v>
      </c>
      <c r="B20" s="62" t="s">
        <v>190</v>
      </c>
      <c r="C20" s="20" t="str">
        <f t="shared" si="0"/>
        <v>Recurso M7A</v>
      </c>
      <c r="D20" s="63" t="s">
        <v>191</v>
      </c>
      <c r="E20" s="63" t="s">
        <v>155</v>
      </c>
      <c r="F20" s="13" t="str">
        <f t="shared" ca="1" si="4"/>
        <v>MA_07_09_REC10_IMG11n.png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MA_07_09_REC10_IMG11a.png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3" t="s">
        <v>207</v>
      </c>
      <c r="K20" s="66"/>
      <c r="O20" s="2" t="str">
        <f>'Definición técnica de imagenes'!A32</f>
        <v>F10B</v>
      </c>
    </row>
    <row r="21" spans="1:15" s="11" customFormat="1" ht="25" x14ac:dyDescent="0.25">
      <c r="A21" s="12" t="str">
        <f t="shared" si="6"/>
        <v>IMG12</v>
      </c>
      <c r="B21" s="62" t="s">
        <v>190</v>
      </c>
      <c r="C21" s="20" t="str">
        <f t="shared" si="0"/>
        <v>Recurso M7A</v>
      </c>
      <c r="D21" s="63" t="s">
        <v>191</v>
      </c>
      <c r="E21" s="63" t="s">
        <v>67</v>
      </c>
      <c r="F21" s="13" t="str">
        <f t="shared" ca="1" si="4"/>
        <v>MA_07_09_REC10_IMG12.png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4" t="s">
        <v>212</v>
      </c>
      <c r="K21" s="66"/>
      <c r="O21" s="2" t="str">
        <f>'Definición técnica de imagenes'!A33</f>
        <v>F11</v>
      </c>
    </row>
    <row r="22" spans="1:15" s="11" customFormat="1" ht="25" x14ac:dyDescent="0.25">
      <c r="A22" s="12" t="str">
        <f t="shared" si="6"/>
        <v>IMG13</v>
      </c>
      <c r="B22" s="62" t="s">
        <v>190</v>
      </c>
      <c r="C22" s="20" t="str">
        <f t="shared" si="0"/>
        <v>Recurso M7A</v>
      </c>
      <c r="D22" s="63" t="s">
        <v>191</v>
      </c>
      <c r="E22" s="63" t="s">
        <v>67</v>
      </c>
      <c r="F22" s="13" t="str">
        <f t="shared" ca="1" si="4"/>
        <v>MA_07_09_REC10_IMG13.png</v>
      </c>
      <c r="G22" s="13" t="str">
        <f ca="1">IF($F22&lt;&gt;"",IF($G$4="Recurso",VLOOKUP($E22,OFFSET('Definición técnica de imagenes'!$A$1,MATCH($G$5,'Definición técnica de imagenes'!$A$1:$A$104,0)-1,1,COUNTIF('Definición técnica de imagenes'!$A$3:$A$102,$G$5),5),5,FALSE),'Definición técnica de imagenes'!$F$16),"")</f>
        <v>110 x 110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t="s">
        <v>211</v>
      </c>
      <c r="K22" s="69"/>
      <c r="O22" s="2" t="str">
        <f>'Definición técnica de imagenes'!A34</f>
        <v>F12</v>
      </c>
    </row>
    <row r="23" spans="1:15" s="11" customFormat="1" ht="25" x14ac:dyDescent="0.25">
      <c r="A23" s="12" t="str">
        <f t="shared" si="6"/>
        <v>IMG14</v>
      </c>
      <c r="B23" s="62" t="s">
        <v>190</v>
      </c>
      <c r="C23" s="20" t="str">
        <f t="shared" si="0"/>
        <v>Recurso M7A</v>
      </c>
      <c r="D23" s="63" t="s">
        <v>191</v>
      </c>
      <c r="E23" s="63" t="s">
        <v>67</v>
      </c>
      <c r="F23" s="13" t="str">
        <f t="shared" ca="1" si="4"/>
        <v>MA_07_09_REC10_IMG14.png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201</v>
      </c>
      <c r="K23" s="64"/>
      <c r="O23" s="2" t="str">
        <f>'Definición técnica de imagenes'!A35</f>
        <v>F13</v>
      </c>
    </row>
    <row r="24" spans="1:15" s="11" customFormat="1" ht="25" x14ac:dyDescent="0.25">
      <c r="A24" s="12" t="str">
        <f t="shared" si="6"/>
        <v>IMG15</v>
      </c>
      <c r="B24" s="62" t="s">
        <v>190</v>
      </c>
      <c r="C24" s="20" t="str">
        <f t="shared" si="0"/>
        <v>Recurso M7A</v>
      </c>
      <c r="D24" s="63" t="s">
        <v>191</v>
      </c>
      <c r="E24" s="63" t="s">
        <v>67</v>
      </c>
      <c r="F24" s="13" t="str">
        <f t="shared" ca="1" si="4"/>
        <v>MA_07_09_REC10_IMG15.png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t="s">
        <v>202</v>
      </c>
      <c r="K24" s="65"/>
      <c r="O24" s="2" t="str">
        <f>'Definición técnica de imagenes'!A37</f>
        <v>F13B</v>
      </c>
    </row>
    <row r="25" spans="1:15" s="11" customFormat="1" ht="91" customHeight="1" x14ac:dyDescent="0.25">
      <c r="A25" s="12" t="str">
        <f t="shared" si="6"/>
        <v>IMG16</v>
      </c>
      <c r="B25" s="62" t="s">
        <v>190</v>
      </c>
      <c r="C25" s="20" t="str">
        <f t="shared" si="0"/>
        <v>Recurso M7A</v>
      </c>
      <c r="D25" s="63" t="s">
        <v>191</v>
      </c>
      <c r="E25" s="63" t="s">
        <v>155</v>
      </c>
      <c r="F25" s="13" t="str">
        <f t="shared" ca="1" si="4"/>
        <v>MA_07_09_REC10_IMG16n.png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MA_07_09_REC10_IMG16a.png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t="s">
        <v>223</v>
      </c>
      <c r="K25" s="64"/>
    </row>
    <row r="26" spans="1:15" s="11" customFormat="1" ht="37.5" x14ac:dyDescent="0.25">
      <c r="A26" s="12" t="str">
        <f t="shared" si="6"/>
        <v>IMG17</v>
      </c>
      <c r="B26" s="62" t="s">
        <v>190</v>
      </c>
      <c r="C26" s="20" t="str">
        <f t="shared" si="0"/>
        <v>Recurso M7A</v>
      </c>
      <c r="D26" s="63" t="s">
        <v>191</v>
      </c>
      <c r="E26" s="63" t="s">
        <v>67</v>
      </c>
      <c r="F26" s="13" t="str">
        <f t="shared" ca="1" si="4"/>
        <v>MA_07_09_REC10_IMG17.png</v>
      </c>
      <c r="G26" s="13" t="str">
        <f ca="1">IF($F26&lt;&gt;"",IF($G$4="Recurso",VLOOKUP($E26,OFFSET('Definición técnica de imagenes'!$A$1,MATCH($G$5,'Definición técnica de imagenes'!$A$1:$A$104,0)-1,1,COUNTIF('Definición técnica de imagenes'!$A$3:$A$102,$G$5),5),5,FALSE),'Definición técnica de imagenes'!$F$16),"")</f>
        <v>110 x 110 px</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7" t="s">
        <v>203</v>
      </c>
      <c r="K26" s="64"/>
    </row>
    <row r="27" spans="1:15" s="11" customFormat="1" ht="37.5" x14ac:dyDescent="0.25">
      <c r="A27" s="12" t="str">
        <f t="shared" si="6"/>
        <v>IMG18</v>
      </c>
      <c r="B27" s="62" t="s">
        <v>190</v>
      </c>
      <c r="C27" s="20" t="str">
        <f t="shared" si="0"/>
        <v>Recurso M7A</v>
      </c>
      <c r="D27" s="63" t="s">
        <v>191</v>
      </c>
      <c r="E27" s="63" t="s">
        <v>67</v>
      </c>
      <c r="F27" s="13" t="str">
        <f t="shared" ca="1" si="4"/>
        <v>MA_07_09_REC10_IMG18.png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7" t="s">
        <v>204</v>
      </c>
      <c r="K27" s="64"/>
      <c r="O27" s="2"/>
    </row>
    <row r="28" spans="1:15" s="11" customFormat="1" ht="37.5" x14ac:dyDescent="0.25">
      <c r="A28" s="12" t="str">
        <f t="shared" si="6"/>
        <v>IMG19</v>
      </c>
      <c r="B28" s="62" t="s">
        <v>190</v>
      </c>
      <c r="C28" s="20" t="str">
        <f t="shared" si="0"/>
        <v>Recurso M7A</v>
      </c>
      <c r="D28" s="63" t="s">
        <v>191</v>
      </c>
      <c r="E28" s="63" t="s">
        <v>67</v>
      </c>
      <c r="F28" s="13" t="str">
        <f t="shared" ca="1" si="4"/>
        <v>MA_07_09_REC10_IMG19.png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7" t="s">
        <v>205</v>
      </c>
      <c r="K28" s="64"/>
    </row>
    <row r="29" spans="1:15" s="11" customFormat="1" ht="37.5" x14ac:dyDescent="0.25">
      <c r="A29" s="12" t="str">
        <f t="shared" si="6"/>
        <v>IMG20</v>
      </c>
      <c r="B29" s="62" t="s">
        <v>190</v>
      </c>
      <c r="C29" s="20" t="str">
        <f t="shared" si="0"/>
        <v>Recurso M7A</v>
      </c>
      <c r="D29" s="63" t="s">
        <v>191</v>
      </c>
      <c r="E29" s="63" t="s">
        <v>67</v>
      </c>
      <c r="F29" s="13" t="str">
        <f t="shared" ca="1" si="4"/>
        <v>MA_07_09_REC10_IMG20.png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7" t="s">
        <v>206</v>
      </c>
      <c r="K29" s="64"/>
    </row>
    <row r="30" spans="1:15" s="11" customFormat="1" ht="73" customHeight="1" x14ac:dyDescent="0.25">
      <c r="A30" s="12" t="str">
        <f t="shared" si="6"/>
        <v>IMG21</v>
      </c>
      <c r="B30" s="62" t="s">
        <v>190</v>
      </c>
      <c r="C30" s="20" t="str">
        <f t="shared" si="0"/>
        <v>Recurso M7A</v>
      </c>
      <c r="D30" s="63" t="s">
        <v>191</v>
      </c>
      <c r="E30" s="63" t="s">
        <v>67</v>
      </c>
      <c r="F30" s="13" t="str">
        <f t="shared" ca="1" si="4"/>
        <v>MA_07_09_REC10_IMG21.png</v>
      </c>
      <c r="G30" s="13" t="str">
        <f ca="1">IF($F30&lt;&gt;"",IF($G$4="Recurso",VLOOKUP($E30,OFFSET('Definición técnica de imagenes'!$A$1,MATCH($G$5,'Definición técnica de imagenes'!$A$1:$A$104,0)-1,1,COUNTIF('Definición técnica de imagenes'!$A$3:$A$102,$G$5),5),5,FALSE),'Definición técnica de imagenes'!$F$16),"")</f>
        <v>110 x 110 px</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t="s">
        <v>208</v>
      </c>
      <c r="K30" s="66"/>
    </row>
    <row r="31" spans="1:15" s="11" customFormat="1" ht="62.5" x14ac:dyDescent="0.25">
      <c r="A31" s="12" t="str">
        <f t="shared" si="6"/>
        <v>IMG22</v>
      </c>
      <c r="B31" s="62" t="s">
        <v>190</v>
      </c>
      <c r="C31" s="20" t="str">
        <f t="shared" si="0"/>
        <v>Recurso M7A</v>
      </c>
      <c r="D31" s="63" t="s">
        <v>191</v>
      </c>
      <c r="E31" s="63" t="s">
        <v>67</v>
      </c>
      <c r="F31" s="13" t="str">
        <f t="shared" ca="1" si="4"/>
        <v>MA_07_09_REC10_IMG22.png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t="s">
        <v>209</v>
      </c>
      <c r="K31" s="64"/>
    </row>
    <row r="32" spans="1:15" s="11" customFormat="1" ht="50" x14ac:dyDescent="0.25">
      <c r="A32" s="12" t="str">
        <f t="shared" si="6"/>
        <v>IMG23</v>
      </c>
      <c r="B32" s="62" t="s">
        <v>190</v>
      </c>
      <c r="C32" s="20" t="str">
        <f t="shared" si="0"/>
        <v>Recurso M7A</v>
      </c>
      <c r="D32" s="63" t="s">
        <v>191</v>
      </c>
      <c r="E32" s="63" t="s">
        <v>67</v>
      </c>
      <c r="F32" s="13" t="str">
        <f t="shared" ca="1" si="4"/>
        <v>MA_07_09_REC10_IMG23.png</v>
      </c>
      <c r="G32" s="13" t="str">
        <f ca="1">IF($F32&lt;&gt;"",IF($G$4="Recurso",VLOOKUP($E32,OFFSET('Definición técnica de imagenes'!$A$1,MATCH($G$5,'Definición técnica de imagenes'!$A$1:$A$104,0)-1,1,COUNTIF('Definición técnica de imagenes'!$A$3:$A$102,$G$5),5),5,FALSE),'Definición técnica de imagenes'!$F$16),"")</f>
        <v>110 x 110 px</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t="s">
        <v>210</v>
      </c>
      <c r="K32" s="64"/>
    </row>
    <row r="33" spans="1:15" s="11" customFormat="1" ht="50" x14ac:dyDescent="0.25">
      <c r="A33" s="12" t="str">
        <f t="shared" si="6"/>
        <v>IMG24</v>
      </c>
      <c r="B33" s="62" t="s">
        <v>190</v>
      </c>
      <c r="C33" s="20" t="str">
        <f t="shared" si="0"/>
        <v>Recurso M7A</v>
      </c>
      <c r="D33" s="63" t="s">
        <v>191</v>
      </c>
      <c r="E33" s="63" t="s">
        <v>67</v>
      </c>
      <c r="F33" s="13" t="str">
        <f t="shared" ca="1" si="4"/>
        <v>MA_07_09_REC10_IMG24.png</v>
      </c>
      <c r="G33" s="13" t="str">
        <f ca="1">IF($F33&lt;&gt;"",IF($G$4="Recurso",VLOOKUP($E33,OFFSET('Definición técnica de imagenes'!$A$1,MATCH($G$5,'Definición técnica de imagenes'!$A$1:$A$104,0)-1,1,COUNTIF('Definición técnica de imagenes'!$A$3:$A$102,$G$5),5),5,FALSE),'Definición técnica de imagenes'!$F$16),"")</f>
        <v>110 x 110 px</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t="s">
        <v>214</v>
      </c>
      <c r="K33" s="64"/>
    </row>
    <row r="34" spans="1:15" s="11" customFormat="1" ht="50" x14ac:dyDescent="0.25">
      <c r="A34" s="12" t="str">
        <f t="shared" si="6"/>
        <v>IMG25</v>
      </c>
      <c r="B34" s="62" t="s">
        <v>190</v>
      </c>
      <c r="C34" s="20" t="str">
        <f t="shared" si="0"/>
        <v>Recurso M7A</v>
      </c>
      <c r="D34" s="63" t="s">
        <v>191</v>
      </c>
      <c r="E34" s="63" t="s">
        <v>67</v>
      </c>
      <c r="F34" s="13" t="str">
        <f t="shared" ca="1" si="4"/>
        <v>MA_07_09_REC10_IMG25.png</v>
      </c>
      <c r="G34" s="13" t="str">
        <f ca="1">IF($F34&lt;&gt;"",IF($G$4="Recurso",VLOOKUP($E34,OFFSET('Definición técnica de imagenes'!$A$1,MATCH($G$5,'Definición técnica de imagenes'!$A$1:$A$104,0)-1,1,COUNTIF('Definición técnica de imagenes'!$A$3:$A$102,$G$5),5),5,FALSE),'Definición técnica de imagenes'!$F$16),"")</f>
        <v>110 x 110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t="s">
        <v>215</v>
      </c>
      <c r="K34" s="64"/>
      <c r="O34" s="2"/>
    </row>
    <row r="35" spans="1:15" s="11" customFormat="1" ht="50" x14ac:dyDescent="0.25">
      <c r="A35" s="12" t="str">
        <f t="shared" si="6"/>
        <v>IMG26</v>
      </c>
      <c r="B35" s="62" t="s">
        <v>190</v>
      </c>
      <c r="C35" s="20" t="str">
        <f t="shared" si="0"/>
        <v>Recurso M7A</v>
      </c>
      <c r="D35" s="63" t="s">
        <v>191</v>
      </c>
      <c r="E35" s="63" t="s">
        <v>67</v>
      </c>
      <c r="F35" s="13" t="str">
        <f t="shared" ca="1" si="4"/>
        <v>MA_07_09_REC10_IMG26.png</v>
      </c>
      <c r="G35" s="13" t="str">
        <f ca="1">IF($F35&lt;&gt;"",IF($G$4="Recurso",VLOOKUP($E35,OFFSET('Definición técnica de imagenes'!$A$1,MATCH($G$5,'Definición técnica de imagenes'!$A$1:$A$104,0)-1,1,COUNTIF('Definición técnica de imagenes'!$A$3:$A$102,$G$5),5),5,FALSE),'Definición técnica de imagenes'!$F$16),"")</f>
        <v>110 x 110 px</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t="s">
        <v>216</v>
      </c>
      <c r="K35" s="65"/>
      <c r="O35" s="2"/>
    </row>
    <row r="36" spans="1:15" s="11" customFormat="1" ht="50" x14ac:dyDescent="0.25">
      <c r="A36" s="12" t="str">
        <f t="shared" si="6"/>
        <v>IMG27</v>
      </c>
      <c r="B36" s="62" t="s">
        <v>190</v>
      </c>
      <c r="C36" s="20" t="str">
        <f t="shared" si="0"/>
        <v>Recurso M7A</v>
      </c>
      <c r="D36" s="63" t="s">
        <v>191</v>
      </c>
      <c r="E36" s="63" t="s">
        <v>67</v>
      </c>
      <c r="F36" s="13" t="str">
        <f t="shared" ca="1" si="4"/>
        <v>MA_07_09_REC10_IMG27.png</v>
      </c>
      <c r="G36" s="13" t="str">
        <f ca="1">IF($F36&lt;&gt;"",IF($G$4="Recurso",VLOOKUP($E36,OFFSET('Definición técnica de imagenes'!$A$1,MATCH($G$5,'Definición técnica de imagenes'!$A$1:$A$104,0)-1,1,COUNTIF('Definición técnica de imagenes'!$A$3:$A$102,$G$5),5),5,FALSE),'Definición técnica de imagenes'!$F$16),"")</f>
        <v>110 x 110 px</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t="s">
        <v>217</v>
      </c>
      <c r="K36" s="65"/>
      <c r="O36" s="2"/>
    </row>
    <row r="37" spans="1:15" s="11" customFormat="1" ht="50" x14ac:dyDescent="0.25">
      <c r="A37" s="12" t="str">
        <f t="shared" si="6"/>
        <v>IMG28</v>
      </c>
      <c r="B37" s="62" t="s">
        <v>190</v>
      </c>
      <c r="C37" s="20" t="str">
        <f t="shared" si="0"/>
        <v>Recurso M7A</v>
      </c>
      <c r="D37" s="63" t="s">
        <v>191</v>
      </c>
      <c r="E37" s="63" t="s">
        <v>67</v>
      </c>
      <c r="F37" s="13" t="str">
        <f t="shared" ca="1" si="4"/>
        <v>MA_07_09_REC10_IMG28.png</v>
      </c>
      <c r="G37" s="13" t="str">
        <f ca="1">IF($F37&lt;&gt;"",IF($G$4="Recurso",VLOOKUP($E37,OFFSET('Definición técnica de imagenes'!$A$1,MATCH($G$5,'Definición técnica de imagenes'!$A$1:$A$104,0)-1,1,COUNTIF('Definición técnica de imagenes'!$A$3:$A$102,$G$5),5),5,FALSE),'Definición técnica de imagenes'!$F$16),"")</f>
        <v>110 x 110 px</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t="s">
        <v>218</v>
      </c>
      <c r="K37" s="65"/>
    </row>
    <row r="38" spans="1:15" s="11" customFormat="1" ht="50" x14ac:dyDescent="0.25">
      <c r="A38" s="12" t="str">
        <f t="shared" si="6"/>
        <v>IMG29</v>
      </c>
      <c r="B38" s="62" t="s">
        <v>190</v>
      </c>
      <c r="C38" s="20" t="str">
        <f t="shared" si="0"/>
        <v>Recurso M7A</v>
      </c>
      <c r="D38" s="63" t="s">
        <v>191</v>
      </c>
      <c r="E38" s="63" t="s">
        <v>67</v>
      </c>
      <c r="F38" s="13" t="str">
        <f t="shared" ca="1" si="4"/>
        <v>MA_07_09_REC10_IMG29.png</v>
      </c>
      <c r="G38" s="13" t="str">
        <f ca="1">IF($F38&lt;&gt;"",IF($G$4="Recurso",VLOOKUP($E38,OFFSET('Definición técnica de imagenes'!$A$1,MATCH($G$5,'Definición técnica de imagenes'!$A$1:$A$104,0)-1,1,COUNTIF('Definición técnica de imagenes'!$A$3:$A$102,$G$5),5),5,FALSE),'Definición técnica de imagenes'!$F$16),"")</f>
        <v>110 x 110 px</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t="s">
        <v>219</v>
      </c>
      <c r="K38" s="65"/>
    </row>
    <row r="39" spans="1:15" s="11" customFormat="1" ht="50" x14ac:dyDescent="0.25">
      <c r="A39" s="12" t="str">
        <f t="shared" si="6"/>
        <v>IMG30</v>
      </c>
      <c r="B39" s="62" t="s">
        <v>190</v>
      </c>
      <c r="C39" s="20" t="str">
        <f t="shared" si="0"/>
        <v>Recurso M7A</v>
      </c>
      <c r="D39" s="63" t="s">
        <v>191</v>
      </c>
      <c r="E39" s="63" t="s">
        <v>67</v>
      </c>
      <c r="F39" s="13" t="str">
        <f t="shared" ca="1" si="4"/>
        <v>MA_07_09_REC10_IMG30.png</v>
      </c>
      <c r="G39" s="13" t="str">
        <f ca="1">IF($F39&lt;&gt;"",IF($G$4="Recurso",VLOOKUP($E39,OFFSET('Definición técnica de imagenes'!$A$1,MATCH($G$5,'Definición técnica de imagenes'!$A$1:$A$104,0)-1,1,COUNTIF('Definición técnica de imagenes'!$A$3:$A$102,$G$5),5),5,FALSE),'Definición técnica de imagenes'!$F$16),"")</f>
        <v>110 x 110 px</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t="s">
        <v>220</v>
      </c>
      <c r="K39" s="65"/>
    </row>
    <row r="40" spans="1:15" s="11" customFormat="1" ht="50" x14ac:dyDescent="0.25">
      <c r="A40" s="12" t="str">
        <f t="shared" si="6"/>
        <v>IMG31</v>
      </c>
      <c r="B40" s="62" t="s">
        <v>190</v>
      </c>
      <c r="C40" s="20" t="str">
        <f t="shared" si="0"/>
        <v>Recurso M7A</v>
      </c>
      <c r="D40" s="63" t="s">
        <v>191</v>
      </c>
      <c r="E40" s="63" t="s">
        <v>67</v>
      </c>
      <c r="F40" s="13" t="str">
        <f t="shared" ca="1" si="4"/>
        <v>MA_07_09_REC10_IMG31.png</v>
      </c>
      <c r="G40" s="13" t="str">
        <f ca="1">IF($F40&lt;&gt;"",IF($G$4="Recurso",VLOOKUP($E40,OFFSET('Definición técnica de imagenes'!$A$1,MATCH($G$5,'Definición técnica de imagenes'!$A$1:$A$104,0)-1,1,COUNTIF('Definición técnica de imagenes'!$A$3:$A$102,$G$5),5),5,FALSE),'Definición técnica de imagenes'!$F$16),"")</f>
        <v>110 x 110 px</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t="s">
        <v>221</v>
      </c>
      <c r="K40" s="65"/>
    </row>
    <row r="41" spans="1:15" s="11" customFormat="1" ht="50" x14ac:dyDescent="0.25">
      <c r="A41" s="12" t="str">
        <f t="shared" si="6"/>
        <v>IMG32</v>
      </c>
      <c r="B41" s="62" t="s">
        <v>190</v>
      </c>
      <c r="C41" s="20" t="str">
        <f t="shared" si="0"/>
        <v>Recurso M7A</v>
      </c>
      <c r="D41" s="63" t="s">
        <v>191</v>
      </c>
      <c r="E41" s="63" t="s">
        <v>67</v>
      </c>
      <c r="F41" s="13" t="str">
        <f t="shared" ca="1" si="4"/>
        <v>MA_07_09_REC10_IMG32.png</v>
      </c>
      <c r="G41" s="13" t="str">
        <f ca="1">IF($F41&lt;&gt;"",IF($G$4="Recurso",VLOOKUP($E41,OFFSET('Definición técnica de imagenes'!$A$1,MATCH($G$5,'Definición técnica de imagenes'!$A$1:$A$104,0)-1,1,COUNTIF('Definición técnica de imagenes'!$A$3:$A$102,$G$5),5),5,FALSE),'Definición técnica de imagenes'!$F$16),"")</f>
        <v>110 x 110 px</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t="s">
        <v>222</v>
      </c>
      <c r="K41" s="65"/>
    </row>
    <row r="42" spans="1:15" s="11" customFormat="1" ht="50" x14ac:dyDescent="0.25">
      <c r="A42" s="12" t="str">
        <f t="shared" si="6"/>
        <v>IMG33</v>
      </c>
      <c r="B42" s="62" t="s">
        <v>190</v>
      </c>
      <c r="C42" s="20" t="str">
        <f t="shared" ref="C42:C73" si="7">IF(OR(B42&lt;&gt;"",J42&lt;&gt;""),IF($G$4="Recurso",CONCATENATE($G$4," ",$G$5),$G$4),"")</f>
        <v>Recurso M7A</v>
      </c>
      <c r="D42" s="63" t="s">
        <v>191</v>
      </c>
      <c r="E42" s="63" t="s">
        <v>67</v>
      </c>
      <c r="F42" s="13" t="str">
        <f t="shared" ca="1" si="4"/>
        <v>MA_07_09_REC10_IMG33.png</v>
      </c>
      <c r="G42" s="13" t="str">
        <f ca="1">IF($F42&lt;&gt;"",IF($G$4="Recurso",VLOOKUP($E42,OFFSET('Definición técnica de imagenes'!$A$1,MATCH($G$5,'Definición técnica de imagenes'!$A$1:$A$104,0)-1,1,COUNTIF('Definición técnica de imagenes'!$A$3:$A$102,$G$5),5),5,FALSE),'Definición técnica de imagenes'!$F$16),"")</f>
        <v>110 x 110 px</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t="s">
        <v>224</v>
      </c>
      <c r="K42" s="65"/>
    </row>
    <row r="43" spans="1:15" s="11" customFormat="1" ht="50" x14ac:dyDescent="0.25">
      <c r="A43" s="12" t="str">
        <f t="shared" si="6"/>
        <v>IMG34</v>
      </c>
      <c r="B43" s="62" t="s">
        <v>190</v>
      </c>
      <c r="C43" s="20" t="str">
        <f t="shared" si="7"/>
        <v>Recurso M7A</v>
      </c>
      <c r="D43" s="63" t="s">
        <v>191</v>
      </c>
      <c r="E43" s="63" t="s">
        <v>67</v>
      </c>
      <c r="F43" s="13" t="str">
        <f t="shared" ca="1" si="4"/>
        <v>MA_07_09_REC10_IMG34.png</v>
      </c>
      <c r="G43" s="13" t="str">
        <f ca="1">IF($F43&lt;&gt;"",IF($G$4="Recurso",VLOOKUP($E43,OFFSET('Definición técnica de imagenes'!$A$1,MATCH($G$5,'Definición técnica de imagenes'!$A$1:$A$104,0)-1,1,COUNTIF('Definición técnica de imagenes'!$A$3:$A$102,$G$5),5),5,FALSE),'Definición técnica de imagenes'!$F$16),"")</f>
        <v>110 x 110 px</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t="s">
        <v>225</v>
      </c>
      <c r="K43" s="65"/>
    </row>
    <row r="44" spans="1:15" s="11" customFormat="1" ht="50" x14ac:dyDescent="0.25">
      <c r="A44" s="12" t="str">
        <f t="shared" si="6"/>
        <v>IMG35</v>
      </c>
      <c r="B44" s="62" t="s">
        <v>190</v>
      </c>
      <c r="C44" s="20" t="str">
        <f t="shared" si="7"/>
        <v>Recurso M7A</v>
      </c>
      <c r="D44" s="63" t="s">
        <v>191</v>
      </c>
      <c r="E44" s="63" t="s">
        <v>67</v>
      </c>
      <c r="F44" s="13" t="str">
        <f t="shared" ca="1" si="4"/>
        <v>MA_07_09_REC10_IMG35.png</v>
      </c>
      <c r="G44" s="13" t="str">
        <f ca="1">IF($F44&lt;&gt;"",IF($G$4="Recurso",VLOOKUP($E44,OFFSET('Definición técnica de imagenes'!$A$1,MATCH($G$5,'Definición técnica de imagenes'!$A$1:$A$104,0)-1,1,COUNTIF('Definición técnica de imagenes'!$A$3:$A$102,$G$5),5),5,FALSE),'Definición técnica de imagenes'!$F$16),"")</f>
        <v>110 x 110 px</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t="s">
        <v>226</v>
      </c>
      <c r="K44" s="65"/>
    </row>
    <row r="45" spans="1:15" s="11" customFormat="1" ht="50" x14ac:dyDescent="0.25">
      <c r="A45" s="12" t="str">
        <f t="shared" si="6"/>
        <v>IMG36</v>
      </c>
      <c r="B45" s="62" t="s">
        <v>190</v>
      </c>
      <c r="C45" s="20" t="str">
        <f t="shared" si="7"/>
        <v>Recurso M7A</v>
      </c>
      <c r="D45" s="63" t="s">
        <v>191</v>
      </c>
      <c r="E45" s="63" t="s">
        <v>67</v>
      </c>
      <c r="F45" s="13" t="str">
        <f t="shared" ca="1" si="4"/>
        <v>MA_07_09_REC10_IMG36.png</v>
      </c>
      <c r="G45" s="13" t="str">
        <f ca="1">IF($F45&lt;&gt;"",IF($G$4="Recurso",VLOOKUP($E45,OFFSET('Definición técnica de imagenes'!$A$1,MATCH($G$5,'Definición técnica de imagenes'!$A$1:$A$104,0)-1,1,COUNTIF('Definición técnica de imagenes'!$A$3:$A$102,$G$5),5),5,FALSE),'Definición técnica de imagenes'!$F$16),"")</f>
        <v>110 x 110 px</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t="s">
        <v>227</v>
      </c>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91" t="s">
        <v>38</v>
      </c>
      <c r="B1" s="92"/>
      <c r="C1" s="92"/>
      <c r="D1" s="92"/>
      <c r="E1" s="92"/>
      <c r="F1" s="93"/>
    </row>
    <row r="2" spans="1:11" x14ac:dyDescent="0.35">
      <c r="A2" s="30" t="s">
        <v>42</v>
      </c>
      <c r="B2" s="31"/>
      <c r="C2" s="94" t="s">
        <v>13</v>
      </c>
      <c r="D2" s="95"/>
      <c r="E2" s="96"/>
      <c r="F2" s="32"/>
    </row>
    <row r="3" spans="1:11" ht="62" x14ac:dyDescent="0.35">
      <c r="A3" s="33" t="s">
        <v>43</v>
      </c>
      <c r="B3" s="31"/>
      <c r="C3" s="100" t="s">
        <v>14</v>
      </c>
      <c r="D3" s="101"/>
      <c r="E3" s="102"/>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3" t="str">
        <f>CONCATENATE(H21,"_",I21,"_",J21,"_CO")</f>
        <v>LE_07_04_CO</v>
      </c>
      <c r="E5" s="104"/>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89" t="str">
        <f>CONCATENATE("SolicitudGrafica_",D5,".xls")</f>
        <v>SolicitudGrafica_LE_07_04_CO.xls</v>
      </c>
      <c r="E7" s="89"/>
      <c r="F7" s="90"/>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1" t="s">
        <v>41</v>
      </c>
      <c r="B13" s="92"/>
      <c r="C13" s="92"/>
      <c r="D13" s="92"/>
      <c r="E13" s="92"/>
      <c r="F13" s="93"/>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4" t="s">
        <v>49</v>
      </c>
      <c r="D15" s="95"/>
      <c r="E15" s="95"/>
      <c r="F15" s="96"/>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 customHeight="1" thickBot="1" x14ac:dyDescent="0.4">
      <c r="A17" s="30" t="s">
        <v>44</v>
      </c>
      <c r="B17" s="31"/>
      <c r="C17" s="28" t="s">
        <v>35</v>
      </c>
      <c r="D17" s="97" t="str">
        <f>CONCATENATE(H21,"_",I21,"_",J21,"_",K45)</f>
        <v>LE_07_04_REC10</v>
      </c>
      <c r="E17" s="98"/>
      <c r="F17" s="99"/>
      <c r="J17" s="22">
        <v>14</v>
      </c>
      <c r="K17" s="22">
        <v>14</v>
      </c>
    </row>
    <row r="18" spans="1:11" ht="78" thickBot="1" x14ac:dyDescent="0.4">
      <c r="A18" s="33" t="s">
        <v>48</v>
      </c>
      <c r="B18" s="31"/>
      <c r="C18" s="59" t="s">
        <v>120</v>
      </c>
      <c r="D18" s="89" t="str">
        <f>CONCATENATE("SolicitudGrafica_",D17,".xls")</f>
        <v>SolicitudGrafica_LE_07_04_REC10.xls</v>
      </c>
      <c r="E18" s="89"/>
      <c r="F18" s="90"/>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1022350</xdr:colOff>
                    <xdr:row>15</xdr:row>
                    <xdr:rowOff>711200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831850</xdr:colOff>
                    <xdr:row>15</xdr:row>
                    <xdr:rowOff>711200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6350</xdr:colOff>
                    <xdr:row>15</xdr:row>
                    <xdr:rowOff>482600</xdr:rowOff>
                  </from>
                  <to>
                    <xdr:col>4</xdr:col>
                    <xdr:colOff>838200</xdr:colOff>
                    <xdr:row>15</xdr:row>
                    <xdr:rowOff>711200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6350</xdr:colOff>
                    <xdr:row>15</xdr:row>
                    <xdr:rowOff>482600</xdr:rowOff>
                  </from>
                  <to>
                    <xdr:col>5</xdr:col>
                    <xdr:colOff>838200</xdr:colOff>
                    <xdr:row>15</xdr:row>
                    <xdr:rowOff>711200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6350</xdr:rowOff>
                  </from>
                  <to>
                    <xdr:col>2</xdr:col>
                    <xdr:colOff>1041400</xdr:colOff>
                    <xdr:row>4</xdr:row>
                    <xdr:rowOff>234950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6350</xdr:rowOff>
                  </from>
                  <to>
                    <xdr:col>3</xdr:col>
                    <xdr:colOff>863600</xdr:colOff>
                    <xdr:row>4</xdr:row>
                    <xdr:rowOff>234950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6350</xdr:rowOff>
                  </from>
                  <to>
                    <xdr:col>5</xdr:col>
                    <xdr:colOff>6350</xdr:colOff>
                    <xdr:row>4</xdr:row>
                    <xdr:rowOff>234950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1640625" style="22" customWidth="1"/>
    <col min="3" max="3" width="16.9140625" style="22" customWidth="1"/>
    <col min="4" max="4" width="12.75" style="22" customWidth="1"/>
    <col min="5" max="5" width="6.83203125" style="22" customWidth="1"/>
    <col min="6" max="6" width="12.83203125" style="22" customWidth="1"/>
    <col min="7" max="7" width="12.6640625" style="22" customWidth="1"/>
    <col min="8" max="8" width="24.5" style="22" customWidth="1"/>
    <col min="9" max="9" width="27.25" style="22" customWidth="1"/>
    <col min="10" max="10" width="44.5" style="22" customWidth="1"/>
    <col min="11" max="16384" width="10.83203125" style="22"/>
  </cols>
  <sheetData>
    <row r="1" spans="1:10" x14ac:dyDescent="0.35">
      <c r="A1" s="106" t="s">
        <v>56</v>
      </c>
      <c r="B1" s="106" t="s">
        <v>149</v>
      </c>
      <c r="C1" s="106" t="s">
        <v>63</v>
      </c>
      <c r="D1" s="106" t="s">
        <v>64</v>
      </c>
      <c r="E1" s="106" t="s">
        <v>5</v>
      </c>
      <c r="F1" s="106" t="s">
        <v>65</v>
      </c>
      <c r="G1" s="106" t="s">
        <v>66</v>
      </c>
      <c r="H1" s="105" t="s">
        <v>68</v>
      </c>
      <c r="I1" s="105"/>
    </row>
    <row r="2" spans="1:10" x14ac:dyDescent="0.35">
      <c r="A2" s="106"/>
      <c r="B2" s="106"/>
      <c r="C2" s="106"/>
      <c r="D2" s="106"/>
      <c r="E2" s="106"/>
      <c r="F2" s="106"/>
      <c r="G2" s="106"/>
      <c r="H2" s="39" t="s">
        <v>65</v>
      </c>
      <c r="I2" s="39" t="s">
        <v>66</v>
      </c>
    </row>
    <row r="3" spans="1:10" s="41" customFormat="1" ht="14.75" customHeight="1" x14ac:dyDescent="0.35">
      <c r="A3" s="40" t="s">
        <v>69</v>
      </c>
      <c r="B3" s="40" t="s">
        <v>155</v>
      </c>
      <c r="C3" s="40" t="s">
        <v>70</v>
      </c>
      <c r="D3" s="40" t="s">
        <v>71</v>
      </c>
      <c r="E3" s="40" t="s">
        <v>72</v>
      </c>
      <c r="F3" s="40" t="s">
        <v>73</v>
      </c>
      <c r="G3" s="40"/>
      <c r="H3" s="40" t="s">
        <v>122</v>
      </c>
      <c r="I3" s="40"/>
    </row>
    <row r="4" spans="1:10" s="41" customFormat="1" ht="14.75" customHeight="1" x14ac:dyDescent="0.35">
      <c r="A4" s="42" t="s">
        <v>57</v>
      </c>
      <c r="B4" s="40" t="s">
        <v>155</v>
      </c>
      <c r="C4" s="42" t="s">
        <v>74</v>
      </c>
      <c r="D4" s="42" t="s">
        <v>71</v>
      </c>
      <c r="E4" s="42" t="s">
        <v>72</v>
      </c>
      <c r="F4" s="42" t="s">
        <v>75</v>
      </c>
      <c r="G4" s="42" t="s">
        <v>76</v>
      </c>
      <c r="H4" s="42" t="s">
        <v>123</v>
      </c>
      <c r="I4" s="42" t="s">
        <v>124</v>
      </c>
    </row>
    <row r="5" spans="1:10" s="41" customFormat="1" ht="14.75" customHeight="1" x14ac:dyDescent="0.35">
      <c r="A5" s="43" t="s">
        <v>77</v>
      </c>
      <c r="B5" s="40" t="s">
        <v>155</v>
      </c>
      <c r="C5" s="42" t="s">
        <v>78</v>
      </c>
      <c r="D5" s="42" t="s">
        <v>71</v>
      </c>
      <c r="E5" s="42" t="s">
        <v>72</v>
      </c>
      <c r="F5" s="42" t="s">
        <v>75</v>
      </c>
      <c r="G5" s="42" t="s">
        <v>76</v>
      </c>
      <c r="H5" s="42" t="s">
        <v>123</v>
      </c>
      <c r="I5" s="42" t="s">
        <v>124</v>
      </c>
    </row>
    <row r="6" spans="1:10" s="41" customFormat="1" ht="14.75" customHeight="1" x14ac:dyDescent="0.35">
      <c r="A6" s="42" t="s">
        <v>58</v>
      </c>
      <c r="B6" s="40" t="s">
        <v>155</v>
      </c>
      <c r="C6" s="42" t="s">
        <v>79</v>
      </c>
      <c r="D6" s="42" t="s">
        <v>71</v>
      </c>
      <c r="E6" s="42" t="s">
        <v>72</v>
      </c>
      <c r="F6" s="42" t="s">
        <v>75</v>
      </c>
      <c r="G6" s="42" t="s">
        <v>76</v>
      </c>
      <c r="H6" s="42" t="s">
        <v>123</v>
      </c>
      <c r="I6" s="42" t="s">
        <v>124</v>
      </c>
    </row>
    <row r="7" spans="1:10" s="41" customFormat="1" ht="14.75" customHeight="1" x14ac:dyDescent="0.35">
      <c r="A7" s="42" t="s">
        <v>58</v>
      </c>
      <c r="B7" s="40" t="s">
        <v>67</v>
      </c>
      <c r="C7" s="42" t="s">
        <v>79</v>
      </c>
      <c r="D7" s="42" t="s">
        <v>71</v>
      </c>
      <c r="E7" s="42" t="s">
        <v>72</v>
      </c>
      <c r="F7" s="42" t="s">
        <v>73</v>
      </c>
      <c r="G7" s="42"/>
      <c r="H7" s="42" t="s">
        <v>122</v>
      </c>
      <c r="I7" s="42"/>
    </row>
    <row r="8" spans="1:10" s="41" customFormat="1" ht="14.75" customHeight="1" x14ac:dyDescent="0.35">
      <c r="A8" s="42" t="s">
        <v>80</v>
      </c>
      <c r="B8" s="40" t="s">
        <v>155</v>
      </c>
      <c r="C8" s="42" t="s">
        <v>81</v>
      </c>
      <c r="D8" s="42" t="s">
        <v>71</v>
      </c>
      <c r="E8" s="42" t="s">
        <v>72</v>
      </c>
      <c r="F8" s="42" t="s">
        <v>75</v>
      </c>
      <c r="G8" s="42" t="s">
        <v>76</v>
      </c>
      <c r="H8" s="42" t="s">
        <v>123</v>
      </c>
      <c r="I8" s="42" t="s">
        <v>124</v>
      </c>
    </row>
    <row r="9" spans="1:10" s="41" customFormat="1" ht="14.75" customHeight="1" x14ac:dyDescent="0.35">
      <c r="A9" s="42" t="s">
        <v>82</v>
      </c>
      <c r="B9" s="40" t="s">
        <v>155</v>
      </c>
      <c r="C9" s="42" t="s">
        <v>83</v>
      </c>
      <c r="D9" s="42" t="s">
        <v>71</v>
      </c>
      <c r="E9" s="42" t="s">
        <v>72</v>
      </c>
      <c r="F9" s="42" t="s">
        <v>75</v>
      </c>
      <c r="G9" s="42" t="s">
        <v>76</v>
      </c>
      <c r="H9" s="42" t="s">
        <v>123</v>
      </c>
      <c r="I9" s="42" t="s">
        <v>124</v>
      </c>
    </row>
    <row r="10" spans="1:10" s="41" customFormat="1" ht="14.75" customHeight="1" x14ac:dyDescent="0.35">
      <c r="A10" s="42" t="s">
        <v>84</v>
      </c>
      <c r="B10" s="40" t="s">
        <v>155</v>
      </c>
      <c r="C10" s="42" t="s">
        <v>85</v>
      </c>
      <c r="D10" s="42" t="s">
        <v>71</v>
      </c>
      <c r="E10" s="42" t="s">
        <v>72</v>
      </c>
      <c r="F10" s="42" t="s">
        <v>75</v>
      </c>
      <c r="G10" s="42" t="s">
        <v>76</v>
      </c>
      <c r="H10" s="42" t="s">
        <v>123</v>
      </c>
      <c r="I10" s="42" t="s">
        <v>124</v>
      </c>
    </row>
    <row r="11" spans="1:10" s="41" customFormat="1" ht="14.75" customHeight="1" x14ac:dyDescent="0.35">
      <c r="A11" s="42" t="s">
        <v>86</v>
      </c>
      <c r="B11" s="40" t="s">
        <v>155</v>
      </c>
      <c r="C11" s="42" t="s">
        <v>87</v>
      </c>
      <c r="D11" s="42" t="s">
        <v>71</v>
      </c>
      <c r="E11" s="42" t="s">
        <v>72</v>
      </c>
      <c r="F11" s="42" t="s">
        <v>88</v>
      </c>
      <c r="G11" s="42"/>
      <c r="H11" s="42" t="s">
        <v>122</v>
      </c>
      <c r="I11" s="42"/>
    </row>
    <row r="12" spans="1:10" s="41" customFormat="1" ht="14.75" customHeight="1" x14ac:dyDescent="0.35">
      <c r="A12" s="42" t="s">
        <v>89</v>
      </c>
      <c r="B12" s="40" t="s">
        <v>155</v>
      </c>
      <c r="C12" s="71" t="s">
        <v>90</v>
      </c>
      <c r="D12" s="42" t="s">
        <v>71</v>
      </c>
      <c r="E12" s="42" t="s">
        <v>72</v>
      </c>
      <c r="F12" s="42" t="s">
        <v>75</v>
      </c>
      <c r="G12" s="42" t="s">
        <v>76</v>
      </c>
      <c r="H12" s="42" t="s">
        <v>123</v>
      </c>
      <c r="I12" s="42" t="s">
        <v>124</v>
      </c>
    </row>
    <row r="13" spans="1:10" s="41" customFormat="1" ht="14.75" customHeight="1" x14ac:dyDescent="0.35">
      <c r="A13" s="42" t="s">
        <v>91</v>
      </c>
      <c r="B13" s="40" t="s">
        <v>155</v>
      </c>
      <c r="C13" s="42" t="s">
        <v>92</v>
      </c>
      <c r="D13" s="42" t="s">
        <v>71</v>
      </c>
      <c r="E13" s="42" t="s">
        <v>72</v>
      </c>
      <c r="F13" s="42" t="s">
        <v>75</v>
      </c>
      <c r="G13" s="42" t="s">
        <v>76</v>
      </c>
      <c r="H13" s="42" t="s">
        <v>123</v>
      </c>
      <c r="I13" s="42" t="s">
        <v>124</v>
      </c>
    </row>
    <row r="14" spans="1:10" ht="14.75" customHeight="1" x14ac:dyDescent="0.35">
      <c r="A14" s="44" t="s">
        <v>94</v>
      </c>
      <c r="B14" s="44"/>
      <c r="C14" s="44" t="s">
        <v>95</v>
      </c>
      <c r="D14" s="42" t="s">
        <v>71</v>
      </c>
      <c r="E14" s="45" t="s">
        <v>72</v>
      </c>
      <c r="F14" s="45"/>
      <c r="G14" s="46" t="s">
        <v>118</v>
      </c>
      <c r="H14" s="42"/>
      <c r="I14" s="42" t="s">
        <v>122</v>
      </c>
    </row>
    <row r="15" spans="1:10" s="75" customFormat="1" ht="14.75" customHeight="1" x14ac:dyDescent="0.35">
      <c r="A15" s="73" t="s">
        <v>96</v>
      </c>
      <c r="B15" s="73"/>
      <c r="C15" s="73" t="s">
        <v>97</v>
      </c>
      <c r="D15" s="74" t="s">
        <v>98</v>
      </c>
      <c r="E15" s="73" t="s">
        <v>93</v>
      </c>
      <c r="F15" s="73" t="s">
        <v>117</v>
      </c>
      <c r="G15" s="73"/>
      <c r="H15" s="74" t="s">
        <v>122</v>
      </c>
      <c r="I15" s="73"/>
      <c r="J15" s="75" t="s">
        <v>99</v>
      </c>
    </row>
    <row r="16" spans="1:10" ht="14.75" customHeight="1" x14ac:dyDescent="0.35">
      <c r="A16" s="46" t="s">
        <v>100</v>
      </c>
      <c r="B16" s="46"/>
      <c r="C16" s="46"/>
      <c r="D16" s="43" t="s">
        <v>98</v>
      </c>
      <c r="E16" s="46" t="s">
        <v>101</v>
      </c>
      <c r="F16" s="45" t="s">
        <v>115</v>
      </c>
      <c r="G16" s="45" t="s">
        <v>116</v>
      </c>
      <c r="H16" s="46" t="s">
        <v>159</v>
      </c>
      <c r="I16" s="46" t="s">
        <v>158</v>
      </c>
      <c r="J16" s="47" t="s">
        <v>102</v>
      </c>
    </row>
    <row r="17" spans="1:10" ht="14.75" customHeight="1" x14ac:dyDescent="0.35">
      <c r="A17" s="42" t="s">
        <v>103</v>
      </c>
      <c r="B17" s="42"/>
      <c r="C17" s="42"/>
      <c r="D17" s="42" t="s">
        <v>71</v>
      </c>
      <c r="E17" s="42" t="s">
        <v>72</v>
      </c>
      <c r="F17" s="42" t="s">
        <v>156</v>
      </c>
      <c r="G17" s="42" t="s">
        <v>157</v>
      </c>
      <c r="H17" s="48" t="s">
        <v>104</v>
      </c>
      <c r="I17" s="48" t="s">
        <v>105</v>
      </c>
      <c r="J17" s="49" t="s">
        <v>106</v>
      </c>
    </row>
    <row r="18" spans="1:10" ht="14.75" customHeight="1" x14ac:dyDescent="0.35">
      <c r="A18" s="42" t="s">
        <v>184</v>
      </c>
      <c r="B18" s="42" t="s">
        <v>155</v>
      </c>
      <c r="C18" s="44" t="s">
        <v>148</v>
      </c>
      <c r="D18" s="44" t="s">
        <v>71</v>
      </c>
      <c r="E18" s="44" t="s">
        <v>93</v>
      </c>
      <c r="F18" s="44" t="s">
        <v>117</v>
      </c>
      <c r="G18" s="44"/>
      <c r="H18" s="42" t="s">
        <v>122</v>
      </c>
      <c r="I18" s="44"/>
      <c r="J18" s="49"/>
    </row>
    <row r="19" spans="1:10" ht="14.75" customHeight="1" x14ac:dyDescent="0.35">
      <c r="A19" s="42" t="s">
        <v>137</v>
      </c>
      <c r="B19" s="42" t="s">
        <v>150</v>
      </c>
      <c r="C19" s="44"/>
      <c r="D19" s="44" t="s">
        <v>71</v>
      </c>
      <c r="E19" s="44" t="s">
        <v>93</v>
      </c>
      <c r="F19" s="44" t="s">
        <v>171</v>
      </c>
      <c r="G19" s="44"/>
      <c r="H19" s="42" t="s">
        <v>122</v>
      </c>
      <c r="I19" s="44"/>
      <c r="J19" s="49"/>
    </row>
    <row r="20" spans="1:10" ht="14.75" customHeight="1" x14ac:dyDescent="0.35">
      <c r="A20" s="42" t="s">
        <v>137</v>
      </c>
      <c r="B20" s="42" t="s">
        <v>155</v>
      </c>
      <c r="C20" s="44"/>
      <c r="D20" s="44" t="s">
        <v>71</v>
      </c>
      <c r="E20" s="44" t="s">
        <v>93</v>
      </c>
      <c r="F20" s="44" t="s">
        <v>172</v>
      </c>
      <c r="G20" s="44"/>
      <c r="H20" s="42" t="s">
        <v>122</v>
      </c>
      <c r="I20" s="44"/>
      <c r="J20" s="49"/>
    </row>
    <row r="21" spans="1:10" ht="14.75" customHeight="1" x14ac:dyDescent="0.35">
      <c r="A21" s="42" t="s">
        <v>137</v>
      </c>
      <c r="B21" s="42" t="s">
        <v>163</v>
      </c>
      <c r="C21" s="44"/>
      <c r="D21" s="44" t="s">
        <v>71</v>
      </c>
      <c r="E21" s="44" t="s">
        <v>93</v>
      </c>
      <c r="F21" s="44" t="s">
        <v>173</v>
      </c>
      <c r="G21" s="44"/>
      <c r="H21" s="42" t="s">
        <v>122</v>
      </c>
      <c r="I21" s="70"/>
      <c r="J21" s="49"/>
    </row>
    <row r="22" spans="1:10" ht="14.75" customHeight="1" x14ac:dyDescent="0.35">
      <c r="A22" s="44" t="s">
        <v>132</v>
      </c>
      <c r="B22" s="44" t="s">
        <v>150</v>
      </c>
      <c r="C22" s="44" t="s">
        <v>133</v>
      </c>
      <c r="D22" s="42" t="s">
        <v>71</v>
      </c>
      <c r="E22" s="45" t="s">
        <v>93</v>
      </c>
      <c r="F22" s="46" t="s">
        <v>174</v>
      </c>
      <c r="G22" s="44"/>
      <c r="H22" s="42" t="s">
        <v>122</v>
      </c>
    </row>
    <row r="23" spans="1:10" ht="14.75" customHeight="1" x14ac:dyDescent="0.35">
      <c r="A23" s="42" t="s">
        <v>132</v>
      </c>
      <c r="B23" s="42" t="s">
        <v>155</v>
      </c>
      <c r="C23" s="44" t="s">
        <v>133</v>
      </c>
      <c r="D23" s="44" t="s">
        <v>71</v>
      </c>
      <c r="E23" s="44" t="s">
        <v>93</v>
      </c>
      <c r="F23" s="46" t="s">
        <v>175</v>
      </c>
      <c r="G23" s="46" t="s">
        <v>176</v>
      </c>
      <c r="H23" s="44" t="s">
        <v>123</v>
      </c>
      <c r="I23" s="44" t="s">
        <v>124</v>
      </c>
    </row>
    <row r="24" spans="1:10" ht="14.75" customHeight="1" x14ac:dyDescent="0.35">
      <c r="A24" s="42" t="s">
        <v>134</v>
      </c>
      <c r="B24" s="42" t="s">
        <v>155</v>
      </c>
      <c r="C24" s="44"/>
      <c r="D24" s="44" t="s">
        <v>71</v>
      </c>
      <c r="E24" s="44" t="s">
        <v>93</v>
      </c>
      <c r="F24" s="46" t="s">
        <v>175</v>
      </c>
      <c r="G24" s="46" t="s">
        <v>176</v>
      </c>
      <c r="H24" s="44"/>
      <c r="I24" s="70"/>
    </row>
    <row r="25" spans="1:10" ht="14.75" customHeight="1" x14ac:dyDescent="0.35">
      <c r="A25" s="42" t="s">
        <v>135</v>
      </c>
      <c r="B25" s="42" t="s">
        <v>150</v>
      </c>
      <c r="C25" s="44" t="s">
        <v>144</v>
      </c>
      <c r="D25" s="44" t="s">
        <v>71</v>
      </c>
      <c r="E25" s="44" t="s">
        <v>93</v>
      </c>
      <c r="F25" s="46" t="s">
        <v>174</v>
      </c>
      <c r="G25" s="46"/>
      <c r="H25" s="42" t="s">
        <v>122</v>
      </c>
    </row>
    <row r="26" spans="1:10" ht="14.75" customHeight="1" x14ac:dyDescent="0.35">
      <c r="A26" s="42" t="s">
        <v>135</v>
      </c>
      <c r="B26" s="42" t="s">
        <v>155</v>
      </c>
      <c r="C26" s="44" t="s">
        <v>144</v>
      </c>
      <c r="D26" s="44" t="s">
        <v>71</v>
      </c>
      <c r="E26" s="44" t="s">
        <v>93</v>
      </c>
      <c r="F26" s="46" t="s">
        <v>175</v>
      </c>
      <c r="G26" s="46" t="s">
        <v>176</v>
      </c>
      <c r="H26" s="44" t="s">
        <v>123</v>
      </c>
      <c r="I26" s="44" t="s">
        <v>124</v>
      </c>
    </row>
    <row r="27" spans="1:10" ht="14.75" customHeight="1" x14ac:dyDescent="0.35">
      <c r="A27" s="42" t="s">
        <v>138</v>
      </c>
      <c r="B27" s="42" t="s">
        <v>165</v>
      </c>
      <c r="C27" s="44" t="s">
        <v>133</v>
      </c>
      <c r="D27" s="44" t="s">
        <v>71</v>
      </c>
      <c r="E27" s="44" t="s">
        <v>93</v>
      </c>
      <c r="F27" s="46" t="s">
        <v>174</v>
      </c>
      <c r="G27" s="46"/>
      <c r="H27" s="42" t="s">
        <v>122</v>
      </c>
    </row>
    <row r="28" spans="1:10" ht="14.75" customHeight="1" x14ac:dyDescent="0.35">
      <c r="A28" s="42" t="s">
        <v>138</v>
      </c>
      <c r="B28" s="42" t="s">
        <v>166</v>
      </c>
      <c r="C28" s="44" t="s">
        <v>133</v>
      </c>
      <c r="D28" s="44" t="s">
        <v>71</v>
      </c>
      <c r="E28" s="44" t="s">
        <v>93</v>
      </c>
      <c r="F28" s="46" t="s">
        <v>177</v>
      </c>
      <c r="G28" s="46"/>
      <c r="H28" s="42" t="s">
        <v>164</v>
      </c>
    </row>
    <row r="29" spans="1:10" ht="14.75" customHeight="1" x14ac:dyDescent="0.35">
      <c r="A29" s="42" t="s">
        <v>138</v>
      </c>
      <c r="B29" s="42" t="s">
        <v>155</v>
      </c>
      <c r="C29" s="44" t="s">
        <v>133</v>
      </c>
      <c r="D29" s="44" t="s">
        <v>71</v>
      </c>
      <c r="E29" s="44" t="s">
        <v>93</v>
      </c>
      <c r="F29" s="46" t="s">
        <v>175</v>
      </c>
      <c r="G29" s="46" t="s">
        <v>176</v>
      </c>
      <c r="H29" s="44" t="s">
        <v>123</v>
      </c>
      <c r="I29" s="44" t="s">
        <v>124</v>
      </c>
    </row>
    <row r="30" spans="1:10" ht="14.75" customHeight="1" x14ac:dyDescent="0.35">
      <c r="A30" s="42" t="s">
        <v>139</v>
      </c>
      <c r="B30" s="42" t="s">
        <v>155</v>
      </c>
      <c r="C30" s="44" t="s">
        <v>167</v>
      </c>
      <c r="D30" s="44" t="s">
        <v>71</v>
      </c>
      <c r="E30" s="44" t="s">
        <v>93</v>
      </c>
      <c r="F30" s="44" t="s">
        <v>178</v>
      </c>
      <c r="G30" s="44"/>
      <c r="H30" s="44"/>
      <c r="I30" s="44"/>
    </row>
    <row r="31" spans="1:10" ht="14.75" customHeight="1" x14ac:dyDescent="0.35">
      <c r="A31" s="42" t="s">
        <v>140</v>
      </c>
      <c r="B31" s="42" t="s">
        <v>155</v>
      </c>
      <c r="C31" s="44" t="s">
        <v>145</v>
      </c>
      <c r="D31" s="44"/>
      <c r="E31" s="44"/>
      <c r="F31" s="44"/>
      <c r="G31" s="44"/>
      <c r="H31" s="44"/>
      <c r="I31" s="44"/>
    </row>
    <row r="32" spans="1:10" ht="14.75" customHeight="1" x14ac:dyDescent="0.35">
      <c r="A32" s="42" t="s">
        <v>141</v>
      </c>
      <c r="B32" s="42" t="s">
        <v>155</v>
      </c>
      <c r="C32" s="44"/>
      <c r="D32" s="44"/>
      <c r="E32" s="44"/>
      <c r="F32" s="44"/>
      <c r="G32" s="44"/>
      <c r="H32" s="44"/>
      <c r="I32" s="44"/>
    </row>
    <row r="33" spans="1:9" ht="14.75" customHeight="1" x14ac:dyDescent="0.35">
      <c r="A33" s="42" t="s">
        <v>136</v>
      </c>
      <c r="B33" s="42" t="s">
        <v>155</v>
      </c>
      <c r="C33" s="44"/>
      <c r="D33" s="44" t="s">
        <v>71</v>
      </c>
      <c r="E33" s="44" t="s">
        <v>93</v>
      </c>
      <c r="F33" s="44" t="s">
        <v>185</v>
      </c>
      <c r="G33" s="44"/>
      <c r="H33" s="44"/>
      <c r="I33" s="44"/>
    </row>
    <row r="34" spans="1:9" ht="14.75" customHeight="1" x14ac:dyDescent="0.35">
      <c r="A34" s="42" t="s">
        <v>142</v>
      </c>
      <c r="B34" s="42" t="s">
        <v>155</v>
      </c>
      <c r="C34" s="44" t="s">
        <v>186</v>
      </c>
      <c r="D34" s="44"/>
      <c r="E34" s="44"/>
      <c r="F34" s="44"/>
      <c r="G34" s="44"/>
      <c r="H34" s="44"/>
      <c r="I34" s="44"/>
    </row>
    <row r="35" spans="1:9" ht="14.75" customHeight="1" x14ac:dyDescent="0.35">
      <c r="A35" s="42" t="s">
        <v>95</v>
      </c>
      <c r="B35" s="42" t="s">
        <v>151</v>
      </c>
      <c r="C35" s="44" t="s">
        <v>147</v>
      </c>
      <c r="D35" s="44" t="s">
        <v>71</v>
      </c>
      <c r="E35" s="44" t="s">
        <v>93</v>
      </c>
      <c r="F35" s="44" t="s">
        <v>179</v>
      </c>
      <c r="G35" s="44" t="s">
        <v>181</v>
      </c>
      <c r="H35" s="44" t="s">
        <v>123</v>
      </c>
      <c r="I35" s="44" t="s">
        <v>124</v>
      </c>
    </row>
    <row r="36" spans="1:9" ht="14.75" customHeight="1" x14ac:dyDescent="0.35">
      <c r="A36" s="42" t="s">
        <v>95</v>
      </c>
      <c r="B36" s="42" t="s">
        <v>152</v>
      </c>
      <c r="C36" s="44" t="s">
        <v>147</v>
      </c>
      <c r="D36" s="44" t="s">
        <v>71</v>
      </c>
      <c r="E36" s="44" t="s">
        <v>93</v>
      </c>
      <c r="F36" s="44" t="s">
        <v>180</v>
      </c>
      <c r="G36" s="44" t="s">
        <v>181</v>
      </c>
      <c r="H36" s="44" t="s">
        <v>123</v>
      </c>
      <c r="I36" s="44" t="s">
        <v>124</v>
      </c>
    </row>
    <row r="37" spans="1:9" ht="14.75" customHeight="1" x14ac:dyDescent="0.35">
      <c r="A37" s="42" t="s">
        <v>143</v>
      </c>
      <c r="B37" s="42" t="s">
        <v>168</v>
      </c>
      <c r="C37" s="44" t="s">
        <v>170</v>
      </c>
      <c r="D37" s="44" t="s">
        <v>71</v>
      </c>
      <c r="E37" s="44" t="s">
        <v>93</v>
      </c>
      <c r="F37" s="44" t="s">
        <v>182</v>
      </c>
      <c r="G37" s="44"/>
      <c r="H37" s="44"/>
      <c r="I37" s="44"/>
    </row>
    <row r="38" spans="1:9" ht="14.7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2016-02-29T18:29:58Z</dcterms:modified>
</cp:coreProperties>
</file>