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<sst xmlns="http://schemas.openxmlformats.org/spreadsheetml/2006/main" count="384" uniqueCount="192">
  <si>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</si>
  <si>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</si>
  <si>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</si>
  <si>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</si>
  <si>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</si>
  <si>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</si>
  <si>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</si>
  <si>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</si>
  <si>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</si>
  <si>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</si>
  <si>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</si>
  <si>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</si>
  <si>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</si>
  <si>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</si>
  <si>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</si>
  <si>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</si>
  <si>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</si>
  <si>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</si>
  <si>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</si>
  <si>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</si>
  <si>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</si>
  <si>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</si>
  <si>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</si>
  <si>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</si>
  <si>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</si>
  <si>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</si>
  <si>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</si>
  <si>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</si>
  <si>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</si>
  <si>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</si>
  <si>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</si>
  <si>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</si>
  <si>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</si>
  <si>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</si>
  <si>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</si>
  <si>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</si>
  <si>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</si>
  <si>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</si>
  <si>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</si>
  <si>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</si>
  <si>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</si>
  <si>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</si>
  <si>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</si>
  <si>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</si>
  <si>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</si>
  <si>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</si>
  <si>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</si>
  <si>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</si>
  <si>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</si>
  <si>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</si>
  <si>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</si>
  <si>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</si>
  <si>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</si>
  <si>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</si>
  <si>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</si>
  <si>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</si>
  <si>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</si>
  <si>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</si>
  <si>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</si>
  <si>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</si>
  <si>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</si>
  <si>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</si>
  <si>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</si>
  <si>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</si>
  <si>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</si>
  <si>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</si>
  <si>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</si>
  <si>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</si>
  <si>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</si>
  <si>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</si>
  <si>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</si>
  <si>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</si>
  <si>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</si>
  <si>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</si>
  <si>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</si>
  <si>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</si>
  <si>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</si>
  <si>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</si>
  <si>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</si>
  <si>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</si>
  <si>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</si>
  <si>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</si>
  <si>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</si>
  <si>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</si>
  <si>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</si>
  <si>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</si>
  <si>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</si>
  <si>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</si>
  <si>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</si>
  <si>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</si>
  <si>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</si>
  <si>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</si>
  <si>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</si>
  <si>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</si>
  <si>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</si>
  <si>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</si>
  <si>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</si>
  <si>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</si>
  <si>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</si>
  <si>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</si>
  <si>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</si>
  <si>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</si>
  <si>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</si>
  <si>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</si>
  <si>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</si>
  <si>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</si>
  <si>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</si>
  <si>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</si>
  <si>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</si>
  <si>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</si>
  <si>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</si>
  <si>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</si>
  <si>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</si>
  <si>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</si>
  <si>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</si>
  <si>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</si>
  <si>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</si>
  <si>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</si>
  <si>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</si>
  <si>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</si>
  <si>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</si>
  <si>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</si>
  <si>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</si>
  <si>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</si>
  <si>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</si>
  <si>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</si>
  <si>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</si>
  <si>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</si>
  <si>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</si>
  <si>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</si>
  <si>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</si>
  <si>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</si>
  <si>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</si>
  <si>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</si>
  <si>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</si>
  <si>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</si>
  <si>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</si>
  <si>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</si>
  <si>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</si>
  <si>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</si>
  <si>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</si>
  <si>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</si>
  <si>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</si>
  <si>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</si>
  <si>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</si>
  <si>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</si>
  <si>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</si>
  <si>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</si>
  <si>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</si>
  <si>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</si>
  <si>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</si>
  <si>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</si>
  <si>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</si>
  <si>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</si>
  <si>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</si>
  <si>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</si>
  <si>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</si>
  <si>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</si>
  <si>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</si>
  <si>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</si>
  <si>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</si>
  <si>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</si>
  <si>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</si>
  <si>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</si>
  <si>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</si>
  <si>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</si>
  <si>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</si>
  <si>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</si>
  <si>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</si>
  <si>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</si>
  <si>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</si>
  <si>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</si>
  <si>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</si>
  <si>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</si>
  <si>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</si>
  <si>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</si>
  <si>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</si>
  <si>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</si>
  <si>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</si>
  <si>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</si>
  <si>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</si>
  <si>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</si>
  <si>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</si>
  <si>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</si>
  <si>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</si>
  <si>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</si>
  <si>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</si>
  <si>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</si>
  <si>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</si>
  <si>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MA_09_113_REC260</t>
  </si>
  <si>
    <t>Banco de actividades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</si>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</sst>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136071</xdr:colOff>
      <xdr:row>10</xdr:row>
      <xdr:rowOff>85574</xdr:rowOff>
    </xdr:from>
    <xdr:to>
      <xdr:col>10</xdr:col>
      <xdr:colOff>577607</xdr:colOff>
      <xdr:row>10</xdr:row>
      <xdr:rowOff>2080084</xdr:rowOff>
    </xdr:to>
    <xdr:pic>
      <xdr:nvPicPr>
        <xdr:cNvPr id="2" name="Imagen 1"/>
        <xdr:cNvPicPr>
          <a:picLocks noChangeAspect="1"/>
        </xdr:cNvPicPr>
      </xdr:nvPicPr>
      <xdr:blipFill>
        <a:blip xmlns:r="http://schemas.openxmlformats.org/officeDocument/2006/relationships" r:embed="rId1"/>
        <a:stretch>
          <a:fillRect/>
        </a:stretch>
      </xdr:blipFill>
      <xdr:spPr>
        <a:xfrm>
          <a:off x="13852071" y="2766181"/>
          <a:ext cx="3094929" cy="1994510"/>
        </a:xfrm>
        <a:prstGeom prst="rect">
          <a:avLst/>
        </a:prstGeom>
      </xdr:spPr>
    </xdr:pic>
    <xdr:clientData/>
  </xdr:twoCellAnchor>
  <xdr:twoCellAnchor editAs="oneCell">
    <xdr:from>
      <xdr:col>9</xdr:col>
      <xdr:colOff>149678</xdr:colOff>
      <xdr:row>18</xdr:row>
      <xdr:rowOff>10792</xdr:rowOff>
    </xdr:from>
    <xdr:to>
      <xdr:col>9</xdr:col>
      <xdr:colOff>2553404</xdr:colOff>
      <xdr:row>18</xdr:row>
      <xdr:rowOff>1572559</xdr:rowOff>
    </xdr:to>
    <xdr:pic>
      <xdr:nvPicPr>
        <xdr:cNvPr id="4" name="Imagen 3"/>
        <xdr:cNvPicPr>
          <a:picLocks noChangeAspect="1"/>
        </xdr:cNvPicPr>
      </xdr:nvPicPr>
      <xdr:blipFill>
        <a:blip xmlns:r="http://schemas.openxmlformats.org/officeDocument/2006/relationships" r:embed="rId2"/>
        <a:stretch>
          <a:fillRect/>
        </a:stretch>
      </xdr:blipFill>
      <xdr:spPr>
        <a:xfrm>
          <a:off x="13865678" y="7113721"/>
          <a:ext cx="2403726" cy="1561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2"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4.25" customHeight="1" x14ac:dyDescent="0.25">
      <c r="A10" s="12" t="str">
        <f>IF(OR(B10&lt;&gt;"",J10&lt;&gt;""),"IMG01","")</f>
        <v>IMG01</v>
      </c>
      <c r="B10" s="62">
        <v>210826861</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MA_09_113_REC260_IMG01n.png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MA_09_113_REC260_IMG01a.png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3" customHeight="1" x14ac:dyDescent="0.25">
      <c r="A11" s="12" t="str">
        <f t="shared" ref="A11:A18" si="3">IF(OR(B11&lt;&gt;"",J11&lt;&gt;""),CONCATENATE(LEFT(A10,3),IF(MID(A10,4,2)+1&lt;10,CONCATENATE("0",MID(A10,4,2)+1))),"")</f>
        <v>IMG02</v>
      </c>
      <c r="B11" s="62">
        <v>307542842</v>
      </c>
      <c r="C11" s="20" t="str">
        <f t="shared" si="0"/>
        <v>Recurso M101</v>
      </c>
      <c r="D11" s="63" t="s">
        <v>188</v>
      </c>
      <c r="E11" s="63" t="s">
        <v>155</v>
      </c>
      <c r="F11" s="13" t="str">
        <f t="shared" ref="F11:F74" ca="1" si="4">IF(OR(B11&lt;&gt;"",J11&lt;&gt;""),CONCATENATE($C$7,"_",$A11,IF($G$4="Cuaderno de Estudio","_small",CONCATENATE(IF(I11="","","n"),IF(LEFT($G$5,1)="F",".jpg",".png")))),"")</f>
        <v>MA_09_113_REC260_IMG02n.png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MA_09_113_REC260_IMG02a.png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 customHeight="1" x14ac:dyDescent="0.25">
      <c r="A12" s="12" t="str">
        <f t="shared" si="3"/>
        <v>IMG03</v>
      </c>
      <c r="B12" s="62">
        <v>355945088</v>
      </c>
      <c r="C12" s="20" t="str">
        <f t="shared" si="0"/>
        <v>Recurso M101</v>
      </c>
      <c r="D12" s="63" t="s">
        <v>191</v>
      </c>
      <c r="E12" s="63" t="s">
        <v>155</v>
      </c>
      <c r="F12" s="13" t="str">
        <f t="shared" ca="1" si="4"/>
        <v>MA_09_113_REC260_IMG03n.png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MA_09_113_REC260_IMG03a.png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7" customHeight="1" x14ac:dyDescent="0.25">
      <c r="A13" s="12" t="str">
        <f t="shared" si="3"/>
        <v>IMG04</v>
      </c>
      <c r="B13" s="62">
        <v>145227481</v>
      </c>
      <c r="C13" s="20" t="str">
        <f t="shared" si="0"/>
        <v>Recurso M101</v>
      </c>
      <c r="D13" s="63" t="s">
        <v>191</v>
      </c>
      <c r="E13" s="63" t="s">
        <v>155</v>
      </c>
      <c r="F13" s="13" t="str">
        <f t="shared" ca="1" si="4"/>
        <v>MA_09_113_REC260_IMG04n.png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MA_09_113_REC260_IMG04a.png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1" customHeight="1" x14ac:dyDescent="0.25">
      <c r="A14" s="12" t="str">
        <f t="shared" si="3"/>
        <v>IMG05</v>
      </c>
      <c r="B14" s="62">
        <v>206744158</v>
      </c>
      <c r="C14" s="20" t="str">
        <f t="shared" si="0"/>
        <v>Recurso M101</v>
      </c>
      <c r="D14" s="63" t="s">
        <v>191</v>
      </c>
      <c r="E14" s="63" t="s">
        <v>155</v>
      </c>
      <c r="F14" s="13" t="str">
        <f t="shared" ca="1" si="4"/>
        <v>MA_09_113_REC260_IMG05n.png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MA_09_113_REC260_IMG05a.png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8.5" customHeight="1" x14ac:dyDescent="0.25">
      <c r="A15" s="12" t="str">
        <f t="shared" si="3"/>
        <v>IMG06</v>
      </c>
      <c r="B15" s="62">
        <v>174846029</v>
      </c>
      <c r="C15" s="20" t="str">
        <f t="shared" si="0"/>
        <v>Recurso M101</v>
      </c>
      <c r="D15" s="63" t="s">
        <v>191</v>
      </c>
      <c r="E15" s="63" t="s">
        <v>155</v>
      </c>
      <c r="F15" s="13" t="str">
        <f t="shared" ca="1" si="4"/>
        <v>MA_09_113_REC260_IMG06n.png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MA_09_113_REC260_IMG06a.png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1.75" customHeight="1" x14ac:dyDescent="0.3">
      <c r="A16" s="12" t="str">
        <f t="shared" si="3"/>
        <v>IMG07</v>
      </c>
      <c r="B16" s="62">
        <v>207034513</v>
      </c>
      <c r="C16" s="20" t="str">
        <f t="shared" si="0"/>
        <v>Recurso M101</v>
      </c>
      <c r="D16" s="63" t="s">
        <v>191</v>
      </c>
      <c r="E16" s="63" t="s">
        <v>155</v>
      </c>
      <c r="F16" s="13" t="str">
        <f t="shared" ca="1" si="4"/>
        <v>MA_09_113_REC260_IMG07n.png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MA_09_113_REC260_IMG07a.png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9.5" customHeight="1" x14ac:dyDescent="0.25">
      <c r="A17" s="12" t="str">
        <f t="shared" si="3"/>
        <v>IMG08</v>
      </c>
      <c r="B17" s="62">
        <v>51589531</v>
      </c>
      <c r="C17" s="20" t="str">
        <f t="shared" si="0"/>
        <v>Recurso M101</v>
      </c>
      <c r="D17" s="63" t="s">
        <v>191</v>
      </c>
      <c r="E17" s="63" t="s">
        <v>155</v>
      </c>
      <c r="F17" s="13" t="str">
        <f t="shared" ca="1" si="4"/>
        <v>MA_09_113_REC260_IMG08n.png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MA_09_113_REC260_IMG08a.png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4" customHeight="1" x14ac:dyDescent="0.25">
      <c r="A18" s="12" t="str">
        <f t="shared" si="3"/>
        <v>IMG09</v>
      </c>
      <c r="B18" s="62">
        <v>199144970</v>
      </c>
      <c r="C18" s="20" t="str">
        <f t="shared" si="0"/>
        <v>Recurso M101</v>
      </c>
      <c r="D18" s="63" t="s">
        <v>191</v>
      </c>
      <c r="E18" s="63" t="s">
        <v>155</v>
      </c>
      <c r="F18" s="13" t="str">
        <f t="shared" ca="1" si="4"/>
        <v>MA_09_113_REC260_IMG09n.png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MA_09_113_REC260_IMG09a.png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25.25" customHeight="1" x14ac:dyDescent="0.3">
      <c r="A19" s="12" t="str">
        <f t="shared" ref="A19:A50" si="6">IF(OR(B19&lt;&gt;"",J19&lt;&gt;""),CONCATENATE(LEFT(A18,3),IF(MID(A18,4,2)+1&lt;10,CONCATENATE("0",MID(A18,4,2)+1),MID(A18,4,2)+1)),"")</f>
        <v>IMG10</v>
      </c>
      <c r="B19" s="62">
        <v>228403339</v>
      </c>
      <c r="C19" s="20" t="str">
        <f t="shared" si="0"/>
        <v>Recurso M101</v>
      </c>
      <c r="D19" s="63" t="s">
        <v>188</v>
      </c>
      <c r="E19" s="63" t="s">
        <v>155</v>
      </c>
      <c r="F19" s="13" t="str">
        <f t="shared" ca="1" si="4"/>
        <v>MA_09_113_REC260_IMG10n.png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MA_09_113_REC260_IMG10a.png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2016-03-06T16:34:01Z</dcterms:modified>
</cp:coreProperties>
</file>