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 l="1"/>
  <c r="H12" i="1"/>
  <c r="F12" i="1"/>
  <c r="G12" i="1"/>
  <c r="C12" i="1"/>
  <c r="I20" i="1"/>
  <c r="I21" i="1"/>
  <c r="I22" i="1"/>
  <c r="I23" i="1"/>
  <c r="H23" i="1"/>
  <c r="A10" i="1"/>
  <c r="I11" i="1"/>
  <c r="I13" i="1"/>
  <c r="I14" i="1"/>
  <c r="I15" i="1"/>
  <c r="I16" i="1"/>
  <c r="I17" i="1"/>
  <c r="I18" i="1"/>
  <c r="I19"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1" i="1"/>
  <c r="H13" i="1"/>
  <c r="H14" i="1"/>
  <c r="H15" i="1"/>
  <c r="H16" i="1"/>
  <c r="H24"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H21" i="2"/>
  <c r="I21" i="2"/>
  <c r="J21" i="2"/>
  <c r="K45" i="2"/>
  <c r="D17" i="2"/>
  <c r="D18" i="2"/>
  <c r="D5" i="2"/>
  <c r="D7" i="2"/>
  <c r="F11" i="1"/>
  <c r="G11" i="1"/>
  <c r="F13" i="1"/>
  <c r="G13" i="1"/>
  <c r="F14" i="1"/>
  <c r="G14" i="1"/>
  <c r="F15" i="1"/>
  <c r="G15" i="1"/>
  <c r="F16" i="1"/>
  <c r="G16"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0" i="1"/>
  <c r="C11" i="1"/>
  <c r="C13" i="1"/>
  <c r="C14" i="1"/>
  <c r="C16" i="1"/>
  <c r="C10" i="1"/>
  <c r="F5" i="1"/>
  <c r="G10" i="1"/>
</calcChain>
</file>

<file path=xl/sharedStrings.xml><?xml version="1.0" encoding="utf-8"?>
<sst xmlns="http://schemas.openxmlformats.org/spreadsheetml/2006/main" count="249" uniqueCount="159">
  <si>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</si>
  <si>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</si>
  <si>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</si>
  <si>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</si>
  <si>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</si>
  <si>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</si>
  <si>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</si>
  <si>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</si>
  <si>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</si>
  <si>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</si>
  <si>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</si>
  <si>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</si>
  <si>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</si>
  <si>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</si>
  <si>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</si>
  <si>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</si>
  <si>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</si>
  <si>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</si>
  <si>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</si>
  <si>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</si>
  <si>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</si>
  <si>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</si>
  <si>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</si>
  <si>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</si>
  <si>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</si>
  <si>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</si>
  <si>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</si>
  <si>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</si>
  <si>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</si>
  <si>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</si>
  <si>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</si>
  <si>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</si>
  <si>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</si>
  <si>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</si>
  <si>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</si>
  <si>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</si>
  <si>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</si>
  <si>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</si>
  <si>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</si>
  <si>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</si>
  <si>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</si>
  <si>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</si>
  <si>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</si>
  <si>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</si>
  <si>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</si>
  <si>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</si>
  <si>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</si>
  <si>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</si>
  <si>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</si>
  <si>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</si>
  <si>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</si>
  <si>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</si>
  <si>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</si>
  <si>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</si>
  <si>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</si>
  <si>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</si>
  <si>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</si>
  <si>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</si>
  <si>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</si>
  <si>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</si>
  <si>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</si>
  <si>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</si>
  <si>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</si>
  <si>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</si>
  <si>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</si>
  <si>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</si>
  <si>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</si>
  <si>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</si>
  <si>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</si>
  <si>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</si>
  <si>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</si>
  <si>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</si>
  <si>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</si>
  <si>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</si>
  <si>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</si>
  <si>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</si>
  <si>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</si>
  <si>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</si>
  <si>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</si>
  <si>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</si>
  <si>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</si>
  <si>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</si>
  <si>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</si>
  <si>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</si>
  <si>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</si>
  <si>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</si>
  <si>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</si>
  <si>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</si>
  <si>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</si>
  <si>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</si>
  <si>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</si>
  <si>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</si>
  <si>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</si>
  <si>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</si>
  <si>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</si>
  <si>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</si>
  <si>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</si>
  <si>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</si>
  <si>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</si>
  <si>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</si>
  <si>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</si>
  <si>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</si>
  <si>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</si>
  <si>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</si>
  <si>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</si>
  <si>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</si>
  <si>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</si>
  <si>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</si>
  <si>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</si>
  <si>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</si>
  <si>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</si>
  <si>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</si>
  <si>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</si>
  <si>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</si>
  <si>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</si>
  <si>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</si>
  <si>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</si>
  <si>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</si>
  <si>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</si>
  <si>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</si>
  <si>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</si>
  <si>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</si>
  <si>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</si>
  <si>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</si>
  <si>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</si>
  <si>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</si>
  <si>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</si>
  <si>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</si>
  <si>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</si>
  <si>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</si>
  <si>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</si>
  <si>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</si>
  <si>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</si>
  <si>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</si>
  <si>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</si>
  <si>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</si>
  <si>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</si>
  <si>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</si>
  <si>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</si>
  <si>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</si>
  <si>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</si>
  <si>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</si>
  <si>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</si>
  <si>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</si>
  <si>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</si>
  <si>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</si>
  <si>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</si>
  <si>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</si>
  <si>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</si>
  <si>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</si>
  <si>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</si>
  <si>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</si>
  <si>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</si>
  <si>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</si>
  <si>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</si>
  <si>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IMG07</t>
  </si>
  <si>
    <t>Funciones</t>
  </si>
  <si>
    <t>MA_10_01_CO_REC40</t>
  </si>
  <si>
    <t>F6b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</si>
</sst>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b/>
      <sz val="12"/>
      <color rgb="FFDE94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22" fillId="0" borderId="0" xfId="0" applyFont="1" applyAlignment="1">
      <alignment vertical="center"/>
    </xf>
    <xf numFmtId="0" fontId="22" fillId="0" borderId="0" xfId="0" applyFont="1" applyAlignment="1">
      <alignment vertical="center" wrapText="1"/>
    </xf>
    <xf numFmtId="0" fontId="23"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2987675</xdr:colOff>
      <xdr:row>9</xdr:row>
      <xdr:rowOff>2371725</xdr:rowOff>
    </xdr:to>
    <xdr:pic>
      <xdr:nvPicPr>
        <xdr:cNvPr id="32" name="Imagen 3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2987675" cy="2371725"/>
        </a:xfrm>
        <a:prstGeom prst="rect">
          <a:avLst/>
        </a:prstGeom>
      </xdr:spPr>
    </xdr:pic>
    <xdr:clientData/>
  </xdr:twoCellAnchor>
  <xdr:twoCellAnchor editAs="oneCell">
    <xdr:from>
      <xdr:col>9</xdr:col>
      <xdr:colOff>0</xdr:colOff>
      <xdr:row>10</xdr:row>
      <xdr:rowOff>0</xdr:rowOff>
    </xdr:from>
    <xdr:to>
      <xdr:col>9</xdr:col>
      <xdr:colOff>3361690</xdr:colOff>
      <xdr:row>10</xdr:row>
      <xdr:rowOff>2174240</xdr:rowOff>
    </xdr:to>
    <xdr:pic>
      <xdr:nvPicPr>
        <xdr:cNvPr id="33" name="Imagen 3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4392083"/>
          <a:ext cx="3361690" cy="2174240"/>
        </a:xfrm>
        <a:prstGeom prst="rect">
          <a:avLst/>
        </a:prstGeom>
      </xdr:spPr>
    </xdr:pic>
    <xdr:clientData/>
  </xdr:twoCellAnchor>
  <xdr:twoCellAnchor editAs="oneCell">
    <xdr:from>
      <xdr:col>9</xdr:col>
      <xdr:colOff>0</xdr:colOff>
      <xdr:row>11</xdr:row>
      <xdr:rowOff>0</xdr:rowOff>
    </xdr:from>
    <xdr:to>
      <xdr:col>9</xdr:col>
      <xdr:colOff>3349625</xdr:colOff>
      <xdr:row>11</xdr:row>
      <xdr:rowOff>2376170</xdr:rowOff>
    </xdr:to>
    <xdr:pic>
      <xdr:nvPicPr>
        <xdr:cNvPr id="34" name="Imagen 3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6678083"/>
          <a:ext cx="3349625" cy="2376170"/>
        </a:xfrm>
        <a:prstGeom prst="rect">
          <a:avLst/>
        </a:prstGeom>
      </xdr:spPr>
    </xdr:pic>
    <xdr:clientData/>
  </xdr:twoCellAnchor>
  <xdr:twoCellAnchor editAs="oneCell">
    <xdr:from>
      <xdr:col>9</xdr:col>
      <xdr:colOff>0</xdr:colOff>
      <xdr:row>12</xdr:row>
      <xdr:rowOff>0</xdr:rowOff>
    </xdr:from>
    <xdr:to>
      <xdr:col>9</xdr:col>
      <xdr:colOff>3226435</xdr:colOff>
      <xdr:row>12</xdr:row>
      <xdr:rowOff>2326005</xdr:rowOff>
    </xdr:to>
    <xdr:pic>
      <xdr:nvPicPr>
        <xdr:cNvPr id="35" name="Imagen 34"/>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91167" y="9112250"/>
          <a:ext cx="3226435" cy="2326005"/>
        </a:xfrm>
        <a:prstGeom prst="rect">
          <a:avLst/>
        </a:prstGeom>
      </xdr:spPr>
    </xdr:pic>
    <xdr:clientData/>
  </xdr:twoCellAnchor>
  <xdr:twoCellAnchor editAs="oneCell">
    <xdr:from>
      <xdr:col>9</xdr:col>
      <xdr:colOff>0</xdr:colOff>
      <xdr:row>13</xdr:row>
      <xdr:rowOff>0</xdr:rowOff>
    </xdr:from>
    <xdr:to>
      <xdr:col>9</xdr:col>
      <xdr:colOff>2918460</xdr:colOff>
      <xdr:row>13</xdr:row>
      <xdr:rowOff>1555115</xdr:rowOff>
    </xdr:to>
    <xdr:pic>
      <xdr:nvPicPr>
        <xdr:cNvPr id="36" name="Imagen 35"/>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91167" y="11493500"/>
          <a:ext cx="2918460" cy="1555115"/>
        </a:xfrm>
        <a:prstGeom prst="rect">
          <a:avLst/>
        </a:prstGeom>
      </xdr:spPr>
    </xdr:pic>
    <xdr:clientData/>
  </xdr:twoCellAnchor>
  <xdr:twoCellAnchor editAs="oneCell">
    <xdr:from>
      <xdr:col>9</xdr:col>
      <xdr:colOff>0</xdr:colOff>
      <xdr:row>14</xdr:row>
      <xdr:rowOff>0</xdr:rowOff>
    </xdr:from>
    <xdr:to>
      <xdr:col>9</xdr:col>
      <xdr:colOff>1818005</xdr:colOff>
      <xdr:row>14</xdr:row>
      <xdr:rowOff>1967230</xdr:rowOff>
    </xdr:to>
    <xdr:pic>
      <xdr:nvPicPr>
        <xdr:cNvPr id="37" name="Imagen 36"/>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1167" y="13250333"/>
          <a:ext cx="1818005" cy="1967230"/>
        </a:xfrm>
        <a:prstGeom prst="rect">
          <a:avLst/>
        </a:prstGeom>
      </xdr:spPr>
    </xdr:pic>
    <xdr:clientData/>
  </xdr:twoCellAnchor>
  <xdr:twoCellAnchor editAs="oneCell">
    <xdr:from>
      <xdr:col>9</xdr:col>
      <xdr:colOff>0</xdr:colOff>
      <xdr:row>15</xdr:row>
      <xdr:rowOff>0</xdr:rowOff>
    </xdr:from>
    <xdr:to>
      <xdr:col>9</xdr:col>
      <xdr:colOff>2992120</xdr:colOff>
      <xdr:row>15</xdr:row>
      <xdr:rowOff>2478405</xdr:rowOff>
    </xdr:to>
    <xdr:pic>
      <xdr:nvPicPr>
        <xdr:cNvPr id="38" name="Imagen 37"/>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91167" y="15377583"/>
          <a:ext cx="2992120" cy="2478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90" zoomScaleNormal="90" zoomScalePageLayoutView="140" workbookViewId="0">
      <pane ySplit="9" topLeftCell="A16" activePane="bottomLeft" state="frozen"/>
      <selection pane="bottomLeft" activeCell="H22" sqref="H2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8" t="s">
        <v>21</v>
      </c>
      <c r="D2" s="89"/>
      <c r="F2" s="81" t="s">
        <v>0</v>
      </c>
      <c r="G2" s="82"/>
      <c r="H2" s="53"/>
      <c r="I2" s="53"/>
      <c r="J2" s="16"/>
    </row>
    <row r="3" spans="1:16" ht="15.75" x14ac:dyDescent="0.25">
      <c r="A3" s="1"/>
      <c r="B3" s="4" t="s">
        <v>8</v>
      </c>
      <c r="C3" s="90">
        <v>10</v>
      </c>
      <c r="D3" s="91"/>
      <c r="F3" s="83"/>
      <c r="G3" s="84"/>
      <c r="H3" s="53"/>
      <c r="I3" s="53"/>
      <c r="J3" s="16"/>
    </row>
    <row r="4" spans="1:16" ht="16.5" x14ac:dyDescent="0.3">
      <c r="A4" s="1"/>
      <c r="B4" s="4" t="s">
        <v>54</v>
      </c>
      <c r="C4" s="90" t="s">
        <v>156</v>
      </c>
      <c r="D4" s="91"/>
      <c r="E4" s="5"/>
      <c r="F4" s="52" t="s">
        <v>55</v>
      </c>
      <c r="G4" s="51" t="s">
        <v>56</v>
      </c>
      <c r="H4" s="53"/>
      <c r="I4" s="53"/>
      <c r="J4" s="16"/>
      <c r="K4" s="16"/>
    </row>
    <row r="5" spans="1:16" ht="16.5" thickBot="1" x14ac:dyDescent="0.3">
      <c r="A5" s="1"/>
      <c r="B5" s="6" t="s">
        <v>1</v>
      </c>
      <c r="C5" s="92" t="s">
        <v>145</v>
      </c>
      <c r="D5" s="93"/>
      <c r="E5" s="5"/>
      <c r="F5" s="50" t="str">
        <f>IF(G4="Recurso","Motor del recurso","")</f>
        <v>Motor del recurso</v>
      </c>
      <c r="G5" s="50" t="s">
        <v>158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157</v>
      </c>
      <c r="D7" s="36"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189" customHeight="1" x14ac:dyDescent="0.25">
      <c r="A10" s="13" t="str">
        <f>IF(OR(B10&lt;&gt;"",J10&lt;&gt;""),"IMG01","")</f>
        <v>IMG01</v>
      </c>
      <c r="B10" s="26" t="s">
        <v>148</v>
      </c>
      <c r="C10" s="26" t="str">
        <f>IF(OR(B10&lt;&gt;"",J10&lt;&gt;""),IF($G$4="Recurso",CONCATENATE($G$4," ",$G$5),$G$4),"")</f>
        <v>Recurso F6b</v>
      </c>
      <c r="D10" s="14" t="s">
        <v>146</v>
      </c>
      <c r="E10" s="14" t="s">
        <v>147</v>
      </c>
      <c r="F10" s="14" t="str">
        <f>IF(OR(B10&lt;&gt;"",J10&lt;&gt;""),CONCATENATE($C$7,"_",$A10,IF($G$4="Cuaderno de Estudio","_small",CONCATENATE(IF(I10="","","n"),IF(LEFT($G$5,1)="F",".jpg",".png")))),"")</f>
        <v>MA_10_01_CO_REC40_IMG01.jpg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row>
    <row r="11" spans="1:16" s="12" customFormat="1" ht="180" customHeight="1" x14ac:dyDescent="0.25">
      <c r="A11" s="13" t="s">
        <v>150</v>
      </c>
      <c r="B11" s="27" t="s">
        <v>148</v>
      </c>
      <c r="C11" s="26" t="str">
        <f t="shared" ref="C11:C18" si="0">IF(OR(B11&lt;&gt;"",J11&lt;&gt;""),IF($G$4="Recurso",CONCATENATE($G$4," ",$G$5),$G$4),"")</f>
        <v>Recurso F6b</v>
      </c>
      <c r="D11" s="14" t="s">
        <v>146</v>
      </c>
      <c r="E11" s="14" t="s">
        <v>147</v>
      </c>
      <c r="F11" s="14" t="str">
        <f t="shared" ref="F11:F75" si="1">IF(OR(B11&lt;&gt;"",J11&lt;&gt;""),CONCATENATE($C$7,"_",$A11,IF($G$4="Cuaderno de Estudio","_small",CONCATENATE(IF(I11="","","n"),IF(LEFT($G$5,1)="F",".jpg",".png")))),"")</f>
        <v>MA_10_01_CO_REC40_IMG02.jpg</v>
      </c>
      <c r="G11" s="14" t="str">
        <f>IF(F11&lt;&gt;"",IF($G$4="Recurso",IF(LEFT($G$5,1)="M",VLOOKUP($G$5,'Definición técnica de imagenes'!$A$3:$G$17,5,FALSE),IF($G$5="F1",'Definición técnica de imagenes'!$E$15,'Definición técnica de imagenes'!$F$13)),'Definición técnica de imagenes'!$E$16),"")</f>
        <v>800 x 460 px</v>
      </c>
      <c r="H11" s="14" t="str">
        <f t="shared" ref="H11:H75"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9"/>
      <c r="K11"/>
    </row>
    <row r="12" spans="1:16" s="12" customFormat="1" ht="191.25" customHeight="1" x14ac:dyDescent="0.25">
      <c r="A12" s="13" t="s">
        <v>151</v>
      </c>
      <c r="B12" s="27" t="s">
        <v>148</v>
      </c>
      <c r="C12" s="26" t="str">
        <f t="shared" si="0"/>
        <v>Recurso F6b</v>
      </c>
      <c r="D12" s="14" t="s">
        <v>146</v>
      </c>
      <c r="E12" s="14" t="s">
        <v>147</v>
      </c>
      <c r="F12" s="14" t="str">
        <f t="shared" si="1"/>
        <v>MA_10_01_CO_REC40_IMG03.jpg</v>
      </c>
      <c r="G12" s="14" t="str">
        <f>IF(F12&lt;&gt;"",IF($G$4="Recurso",IF(LEFT($G$5,1)="M",VLOOKUP($G$5,'Definición técnica de imagenes'!$A$3:$G$17,5,FALSE),IF($G$5="F1",'Definición técnica de imagenes'!$E$15,'Definición técnica de imagenes'!$F$13)),'Definición técnica de imagenes'!$E$16),"")</f>
        <v>800 x 460 px</v>
      </c>
      <c r="H12" s="14" t="str">
        <f t="shared" ref="H12" si="3">IF(AND(I12&lt;&gt;"",I12&lt;&gt;0),IF(OR(B12&lt;&gt;"",J12&lt;&gt;""),CONCATENATE($C$7,"_",$A12,IF($G$4="Cuaderno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78"/>
      <c r="K12" s="77"/>
    </row>
    <row r="13" spans="1:16" s="12" customFormat="1" ht="187.5" customHeight="1" x14ac:dyDescent="0.25">
      <c r="A13" s="13" t="s">
        <v>152</v>
      </c>
      <c r="B13" s="28" t="s">
        <v>148</v>
      </c>
      <c r="C13" s="26" t="str">
        <f t="shared" si="0"/>
        <v>Recurso F6b</v>
      </c>
      <c r="D13" s="14" t="s">
        <v>146</v>
      </c>
      <c r="E13" s="14" t="s">
        <v>147</v>
      </c>
      <c r="F13" s="14" t="str">
        <f t="shared" si="1"/>
        <v>MA_10_01_CO_REC40_IMG04.jpg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79"/>
      <c r="K13" s="19"/>
    </row>
    <row r="14" spans="1:16" s="12" customFormat="1" ht="138" customHeight="1" x14ac:dyDescent="0.25">
      <c r="A14" s="13" t="s">
        <v>153</v>
      </c>
      <c r="B14" s="27" t="s">
        <v>148</v>
      </c>
      <c r="C14" s="26" t="str">
        <f t="shared" si="0"/>
        <v>Recurso F6b</v>
      </c>
      <c r="D14" s="14" t="s">
        <v>146</v>
      </c>
      <c r="E14" s="14" t="s">
        <v>147</v>
      </c>
      <c r="F14" s="14" t="str">
        <f t="shared" si="1"/>
        <v>MA_10_01_CO_REC40_IMG05.jpg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77"/>
      <c r="K14" s="19"/>
    </row>
    <row r="15" spans="1:16" s="12" customFormat="1" ht="167.25" customHeight="1" x14ac:dyDescent="0.25">
      <c r="A15" s="13" t="s">
        <v>154</v>
      </c>
      <c r="B15" s="27" t="s">
        <v>148</v>
      </c>
      <c r="C15" s="14" t="s">
        <v>149</v>
      </c>
      <c r="D15" s="14" t="s">
        <v>146</v>
      </c>
      <c r="E15" s="14" t="s">
        <v>147</v>
      </c>
      <c r="F15" s="14" t="str">
        <f t="shared" si="1"/>
        <v>MA_10_01_CO_REC40_IMG06.jpg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19"/>
      <c r="K15" s="78"/>
    </row>
    <row r="16" spans="1:16" s="12" customFormat="1" ht="198.75" customHeight="1" x14ac:dyDescent="0.25">
      <c r="A16" s="13" t="s">
        <v>155</v>
      </c>
      <c r="B16" s="27" t="s">
        <v>148</v>
      </c>
      <c r="C16" s="26" t="str">
        <f t="shared" si="0"/>
        <v>Recurso F6b</v>
      </c>
      <c r="D16" s="14" t="s">
        <v>146</v>
      </c>
      <c r="E16" s="14" t="s">
        <v>147</v>
      </c>
      <c r="F16" s="14" t="str">
        <f t="shared" si="1"/>
        <v>MA_10_01_CO_REC40_IMG07.jpg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0"/>
      <c r="K16" s="80"/>
    </row>
    <row r="17" spans="1:11" s="12" customFormat="1" ht="25.5" customHeight="1" x14ac:dyDescent="0.3">
      <c r="A17" s="13"/>
      <c r="B17" s="27"/>
      <c r="C17" s="26"/>
      <c r="D17" s="14"/>
      <c r="E17" s="14"/>
      <c r="F17" s="14"/>
      <c r="G17" s="14"/>
      <c r="H17" s="14"/>
      <c r="I17" s="14" t="str">
        <f>IF(OR(B17&lt;&gt;"",J17&lt;&gt;""),IF($G$4="Recurso",IF(LEFT($G$5,1)="M",IF(VLOOKUP($G$5,'Definición técnica de imagenes'!$A$3:$G$17,6,FALSE)=0,"",VLOOKUP($G$5,'Definición técnica de imagenes'!$A$3:$G$17,6,FALSE)),IF($G$5="F1","","")),'Definición técnica de imagenes'!$F$16),"")</f>
        <v/>
      </c>
      <c r="J17" s="31"/>
      <c r="K17" s="34"/>
    </row>
    <row r="18" spans="1:11" s="12" customFormat="1" ht="24.75" customHeight="1" x14ac:dyDescent="0.25">
      <c r="A18" s="13"/>
      <c r="B18" s="27"/>
      <c r="C18" s="26"/>
      <c r="D18" s="14"/>
      <c r="E18" s="14"/>
      <c r="F18" s="14"/>
      <c r="G18" s="14"/>
      <c r="H18" s="14"/>
      <c r="I18" s="14" t="str">
        <f>IF(OR(B18&lt;&gt;"",J18&lt;&gt;""),IF($G$4="Recurso",IF(LEFT($G$5,1)="M",IF(VLOOKUP($G$5,'Definición técnica de imagenes'!$A$3:$G$17,6,FALSE)=0,"",VLOOKUP($G$5,'Definición técnica de imagenes'!$A$3:$G$17,6,FALSE)),IF($G$5="F1","","")),'Definición técnica de imagenes'!$F$16),"")</f>
        <v/>
      </c>
      <c r="J18" s="20"/>
      <c r="K18" s="20"/>
    </row>
    <row r="19" spans="1:11" s="12" customFormat="1" ht="25.5" customHeight="1" x14ac:dyDescent="0.25">
      <c r="A19" s="13"/>
      <c r="B19" s="27"/>
      <c r="C19" s="26"/>
      <c r="D19" s="14"/>
      <c r="E19" s="14"/>
      <c r="F19" s="14"/>
      <c r="G19" s="14"/>
      <c r="H19" s="14"/>
      <c r="I19" s="14" t="str">
        <f>IF(OR(B19&lt;&gt;"",J19&lt;&gt;""),IF($G$4="Recurso",IF(LEFT($G$5,1)="M",IF(VLOOKUP($G$5,'Definición técnica de imagenes'!$A$3:$G$17,6,FALSE)=0,"",VLOOKUP($G$5,'Definición técnica de imagenes'!$A$3:$G$17,6,FALSE)),IF($G$5="F1","","")),'Definición técnica de imagenes'!$F$16),"")</f>
        <v/>
      </c>
      <c r="J19" s="20"/>
      <c r="K19" s="20"/>
    </row>
    <row r="20" spans="1:11" s="12" customFormat="1" ht="22.5" customHeight="1" x14ac:dyDescent="0.25">
      <c r="A20" s="13"/>
      <c r="B20" s="27"/>
      <c r="C20" s="26"/>
      <c r="D20" s="14"/>
      <c r="E20" s="14"/>
      <c r="F20" s="14"/>
      <c r="G20" s="14"/>
      <c r="H20" s="14"/>
      <c r="I20" s="14" t="str">
        <f>IF(OR(B20&lt;&gt;"",J20&lt;&gt;""),IF($G$4="Recurso",IF(LEFT($G$5,1)="M",IF(VLOOKUP($G$5,'Definición técnica de imagenes'!$A$3:$G$17,6,FALSE)=0,"",VLOOKUP($G$5,'Definición técnica de imagenes'!$A$3:$G$17,6,FALSE)),IF($G$5="F1","","")),'Definición técnica de imagenes'!$F$16),"")</f>
        <v/>
      </c>
      <c r="J20" s="20"/>
      <c r="K20" s="20"/>
    </row>
    <row r="21" spans="1:11" s="12" customFormat="1" ht="26.25" customHeight="1" x14ac:dyDescent="0.3">
      <c r="A21" s="13"/>
      <c r="B21" s="32"/>
      <c r="C21" s="26"/>
      <c r="D21" s="14"/>
      <c r="E21" s="14"/>
      <c r="F21" s="14"/>
      <c r="G21" s="14"/>
      <c r="H21" s="14"/>
      <c r="I21" s="14" t="str">
        <f>IF(OR(B21&lt;&gt;"",J21&lt;&gt;""),IF($G$4="Recurso",IF(LEFT($G$5,1)="M",IF(VLOOKUP($G$5,'Definición técnica de imagenes'!$A$3:$G$17,6,FALSE)=0,"",VLOOKUP($G$5,'Definición técnica de imagenes'!$A$3:$G$17,6,FALSE)),IF($G$5="F1","","")),'Definición técnica de imagenes'!$F$16),"")</f>
        <v/>
      </c>
      <c r="J21" s="31"/>
      <c r="K21" s="34"/>
    </row>
    <row r="22" spans="1:11" s="12" customFormat="1" ht="94.5" customHeight="1" x14ac:dyDescent="0.25">
      <c r="A22" s="13"/>
      <c r="B22" s="32"/>
      <c r="C22" s="26"/>
      <c r="D22" s="14"/>
      <c r="E22" s="14"/>
      <c r="F22" s="14"/>
      <c r="G22" s="14"/>
      <c r="H22" s="14"/>
      <c r="I22" s="14" t="str">
        <f>IF(OR(B22&lt;&gt;"",J22&lt;&gt;""),IF($G$4="Recurso",IF(LEFT($G$5,1)="M",IF(VLOOKUP($G$5,'Definición técnica de imagenes'!$A$3:$G$17,6,FALSE)=0,"",VLOOKUP($G$5,'Definición técnica de imagenes'!$A$3:$G$17,6,FALSE)),IF($G$5="F1","","")),'Definición técnica de imagenes'!$F$16),"")</f>
        <v/>
      </c>
      <c r="J22" s="19"/>
      <c r="K22" s="20"/>
    </row>
    <row r="23" spans="1:11" s="12" customFormat="1" ht="126.75" customHeight="1" x14ac:dyDescent="0.25">
      <c r="A23" s="13"/>
      <c r="B23" s="32"/>
      <c r="C23" s="26"/>
      <c r="D23" s="14"/>
      <c r="E23" s="14"/>
      <c r="F23" s="14"/>
      <c r="G23" s="14"/>
      <c r="H23" s="14" t="str">
        <f t="shared" ref="H21:H23" si="4">IF(AND(I23&lt;&gt;"",I23&lt;&gt;0),IF(OR(B23&lt;&gt;"",J23&lt;&gt;""),CONCATENATE($C$7,"_",$A23,IF($G$4="Cuaderno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20"/>
      <c r="K23" s="20"/>
    </row>
    <row r="24" spans="1:11" s="12" customFormat="1" ht="127.5" customHeight="1" x14ac:dyDescent="0.25">
      <c r="A24" s="13"/>
      <c r="B24" s="27"/>
      <c r="C24" s="27"/>
      <c r="D24" s="14"/>
      <c r="E24" s="14"/>
      <c r="F24" s="14"/>
      <c r="G24" s="14"/>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75.5" customHeight="1" x14ac:dyDescent="0.25">
      <c r="A25" s="13"/>
      <c r="B25" s="26"/>
      <c r="C25" s="26"/>
      <c r="D25" s="14"/>
      <c r="E25" s="14"/>
      <c r="F25" s="14"/>
      <c r="G25" s="14"/>
      <c r="H25" s="14"/>
      <c r="I25" s="14" t="str">
        <f>IF(OR(B25&lt;&gt;"",J25&lt;&gt;""),IF($G$4="Recurso",IF(LEFT($G$5,1)="M",IF(VLOOKUP($G$5,'Definición técnica de imagenes'!$A$3:$G$17,6,FALSE)=0,"",VLOOKUP($G$5,'Definición técnica de imagenes'!$A$3:$G$17,6,FALSE)),IF($G$5="F1","","")),'Definición técnica de imagenes'!$F$16),"")</f>
        <v/>
      </c>
      <c r="J25" s="14"/>
      <c r="K25" s="15"/>
    </row>
    <row r="26" spans="1:11" s="12" customFormat="1" ht="157.5" customHeight="1" x14ac:dyDescent="0.25">
      <c r="A26" s="13"/>
      <c r="B26" s="27"/>
      <c r="C26" s="27"/>
      <c r="D26" s="14"/>
      <c r="E26" s="14"/>
      <c r="F26" s="14"/>
      <c r="G26" s="14"/>
      <c r="H26" s="14"/>
      <c r="I26" s="14" t="str">
        <f>IF(OR(B26&lt;&gt;"",J26&lt;&gt;""),IF($G$4="Recurso",IF(LEFT($G$5,1)="M",IF(VLOOKUP($G$5,'Definición técnica de imagenes'!$A$3:$G$17,6,FALSE)=0,"",VLOOKUP($G$5,'Definición técnica de imagenes'!$A$3:$G$17,6,FALSE)),IF($G$5="F1","","")),'Definición técnica de imagenes'!$F$16),"")</f>
        <v/>
      </c>
      <c r="J26" s="14"/>
      <c r="K26" s="19"/>
    </row>
    <row r="27" spans="1:11" s="12" customFormat="1" ht="145.5" customHeight="1" x14ac:dyDescent="0.25">
      <c r="A27" s="13"/>
      <c r="B27" s="27"/>
      <c r="C27" s="27"/>
      <c r="D27" s="14"/>
      <c r="E27" s="14"/>
      <c r="F27" s="14"/>
      <c r="G27" s="14"/>
      <c r="H27" s="14"/>
      <c r="I27" s="14" t="str">
        <f>IF(OR(B27&lt;&gt;"",J27&lt;&gt;""),IF($G$4="Recurso",IF(LEFT($G$5,1)="M",IF(VLOOKUP($G$5,'Definición técnica de imagenes'!$A$3:$G$17,6,FALSE)=0,"",VLOOKUP($G$5,'Definición técnica de imagenes'!$A$3:$G$17,6,FALSE)),IF($G$5="F1","","")),'Definición técnica de imagenes'!$F$16),"")</f>
        <v/>
      </c>
      <c r="J27" s="14"/>
      <c r="K27" s="19"/>
    </row>
    <row r="28" spans="1:11" s="12" customFormat="1" ht="35.25" customHeight="1" x14ac:dyDescent="0.25">
      <c r="A28" s="13"/>
      <c r="B28" s="27"/>
      <c r="C28" s="27"/>
      <c r="D28" s="14"/>
      <c r="E28" s="14"/>
      <c r="F28" s="14"/>
      <c r="G28" s="14"/>
      <c r="H28" s="14"/>
      <c r="I28" s="14" t="str">
        <f>IF(OR(B28&lt;&gt;"",J28&lt;&gt;""),IF($G$4="Recurso",IF(LEFT($G$5,1)="M",IF(VLOOKUP($G$5,'Definición técnica de imagenes'!$A$3:$G$17,6,FALSE)=0,"",VLOOKUP($G$5,'Definición técnica de imagenes'!$A$3:$G$17,6,FALSE)),IF($G$5="F1","","")),'Definición técnica de imagenes'!$F$16),"")</f>
        <v/>
      </c>
      <c r="J28" s="19"/>
      <c r="K28" s="19"/>
    </row>
    <row r="29" spans="1:11" s="12" customFormat="1" ht="34.5" customHeight="1" x14ac:dyDescent="0.25">
      <c r="A29" s="13"/>
      <c r="B29" s="26"/>
      <c r="C29" s="26"/>
      <c r="D29" s="14"/>
      <c r="E29" s="14"/>
      <c r="F29" s="14"/>
      <c r="G29" s="14"/>
      <c r="H29" s="14"/>
      <c r="I29" s="14" t="str">
        <f>IF(OR(B29&lt;&gt;"",J29&lt;&gt;""),IF($G$4="Recurso",IF(LEFT($G$5,1)="M",IF(VLOOKUP($G$5,'Definición técnica de imagenes'!$A$3:$G$17,6,FALSE)=0,"",VLOOKUP($G$5,'Definición técnica de imagenes'!$A$3:$G$17,6,FALSE)),IF($G$5="F1","","")),'Definición técnica de imagenes'!$F$16),"")</f>
        <v/>
      </c>
      <c r="J29" s="19"/>
      <c r="K29" s="19"/>
    </row>
    <row r="30" spans="1:11" s="12" customFormat="1" ht="24.75" customHeight="1" x14ac:dyDescent="0.25">
      <c r="A30" s="13"/>
      <c r="B30" s="27"/>
      <c r="C30" s="27"/>
      <c r="D30" s="14"/>
      <c r="E30" s="14"/>
      <c r="F30" s="14"/>
      <c r="G30" s="14"/>
      <c r="H30" s="14"/>
      <c r="I30" s="14" t="str">
        <f>IF(OR(B30&lt;&gt;"",J30&lt;&gt;""),IF($G$4="Recurso",IF(LEFT($G$5,1)="M",IF(VLOOKUP($G$5,'Definición técnica de imagenes'!$A$3:$G$17,6,FALSE)=0,"",VLOOKUP($G$5,'Definición técnica de imagenes'!$A$3:$G$17,6,FALSE)),IF($G$5="F1","","")),'Definición técnica de imagenes'!$F$16),"")</f>
        <v/>
      </c>
      <c r="J30" s="19"/>
      <c r="K30" s="19"/>
    </row>
    <row r="31" spans="1:11" s="12" customFormat="1" ht="24" customHeight="1" x14ac:dyDescent="0.25">
      <c r="A31" s="13"/>
      <c r="B31" s="27"/>
      <c r="C31" s="27"/>
      <c r="D31" s="14"/>
      <c r="E31" s="14"/>
      <c r="F31" s="14"/>
      <c r="G31" s="14"/>
      <c r="H31" s="14"/>
      <c r="I31" s="14" t="str">
        <f>IF(OR(B31&lt;&gt;"",J31&lt;&gt;""),IF($G$4="Recurso",IF(LEFT($G$5,1)="M",IF(VLOOKUP($G$5,'Definición técnica de imagenes'!$A$3:$G$17,6,FALSE)=0,"",VLOOKUP($G$5,'Definición técnica de imagenes'!$A$3:$G$17,6,FALSE)),IF($G$5="F1","","")),'Definición técnica de imagenes'!$F$16),"")</f>
        <v/>
      </c>
      <c r="J31" s="19"/>
      <c r="K31" s="19"/>
    </row>
    <row r="32" spans="1:11" s="12" customFormat="1" ht="26.25" customHeight="1" x14ac:dyDescent="0.25">
      <c r="A32" s="13"/>
      <c r="B32" s="27"/>
      <c r="C32" s="27"/>
      <c r="D32" s="14"/>
      <c r="E32" s="14"/>
      <c r="F32" s="14"/>
      <c r="G32" s="14"/>
      <c r="H32" s="14"/>
      <c r="I32" s="14" t="str">
        <f>IF(OR(B32&lt;&gt;"",J32&lt;&gt;""),IF($G$4="Recurso",IF(LEFT($G$5,1)="M",IF(VLOOKUP($G$5,'Definición técnica de imagenes'!$A$3:$G$17,6,FALSE)=0,"",VLOOKUP($G$5,'Definición técnica de imagenes'!$A$3:$G$17,6,FALSE)),IF($G$5="F1","","")),'Definición técnica de imagenes'!$F$16),"")</f>
        <v/>
      </c>
      <c r="J32" s="19"/>
      <c r="K32" s="19"/>
    </row>
    <row r="33" spans="1:11" s="12" customFormat="1" ht="26.25" customHeight="1" x14ac:dyDescent="0.25">
      <c r="A33" s="13"/>
      <c r="B33" s="27"/>
      <c r="C33" s="27"/>
      <c r="D33" s="14"/>
      <c r="E33" s="14"/>
      <c r="F33" s="14"/>
      <c r="G33" s="14"/>
      <c r="H33" s="14"/>
      <c r="I33" s="14" t="str">
        <f>IF(OR(B33&lt;&gt;"",J33&lt;&gt;""),IF($G$4="Recurso",IF(LEFT($G$5,1)="M",IF(VLOOKUP($G$5,'Definición técnica de imagenes'!$A$3:$G$17,6,FALSE)=0,"",VLOOKUP($G$5,'Definición técnica de imagenes'!$A$3:$G$17,6,FALSE)),IF($G$5="F1","","")),'Definición técnica de imagenes'!$F$16),"")</f>
        <v/>
      </c>
      <c r="J33" s="19"/>
      <c r="K33" s="19"/>
    </row>
    <row r="34" spans="1:11" s="12" customFormat="1" ht="25.5" customHeight="1" x14ac:dyDescent="0.25">
      <c r="A34" s="13"/>
      <c r="B34" s="27"/>
      <c r="C34" s="27"/>
      <c r="D34" s="14"/>
      <c r="E34" s="14"/>
      <c r="F34" s="14"/>
      <c r="G34" s="14"/>
      <c r="H34" s="14"/>
      <c r="I34" s="14" t="str">
        <f>IF(OR(B34&lt;&gt;"",J34&lt;&gt;""),IF($G$4="Recurso",IF(LEFT($G$5,1)="M",IF(VLOOKUP($G$5,'Definición técnica de imagenes'!$A$3:$G$17,6,FALSE)=0,"",VLOOKUP($G$5,'Definición técnica de imagenes'!$A$3:$G$17,6,FALSE)),IF($G$5="F1","","")),'Definición técnica de imagenes'!$F$16),"")</f>
        <v/>
      </c>
      <c r="J34" s="19"/>
      <c r="K34" s="19"/>
    </row>
    <row r="35" spans="1:11" s="12" customFormat="1" ht="27.75" customHeight="1" x14ac:dyDescent="0.25">
      <c r="A35" s="13"/>
      <c r="B35" s="27"/>
      <c r="C35" s="27"/>
      <c r="D35" s="14"/>
      <c r="E35" s="14"/>
      <c r="F35" s="14"/>
      <c r="G35" s="14"/>
      <c r="H35" s="14"/>
      <c r="I35" s="14" t="str">
        <f>IF(OR(B35&lt;&gt;"",J35&lt;&gt;""),IF($G$4="Recurso",IF(LEFT($G$5,1)="M",IF(VLOOKUP($G$5,'Definición técnica de imagenes'!$A$3:$G$17,6,FALSE)=0,"",VLOOKUP($G$5,'Definición técnica de imagenes'!$A$3:$G$17,6,FALSE)),IF($G$5="F1","","")),'Definición técnica de imagenes'!$F$16),"")</f>
        <v/>
      </c>
      <c r="J35" s="19"/>
      <c r="K35" s="19"/>
    </row>
    <row r="36" spans="1:11" s="12" customFormat="1" ht="23.25" customHeight="1" x14ac:dyDescent="0.25">
      <c r="A36" s="13"/>
      <c r="B36" s="26"/>
      <c r="C36" s="26"/>
      <c r="D36" s="14"/>
      <c r="E36" s="14"/>
      <c r="F36" s="14"/>
      <c r="G36" s="14"/>
      <c r="H36" s="14"/>
      <c r="I36" s="14" t="str">
        <f>IF(OR(B36&lt;&gt;"",J36&lt;&gt;""),IF($G$4="Recurso",IF(LEFT($G$5,1)="M",IF(VLOOKUP($G$5,'Definición técnica de imagenes'!$A$3:$G$17,6,FALSE)=0,"",VLOOKUP($G$5,'Definición técnica de imagenes'!$A$3:$G$17,6,FALSE)),IF($G$5="F1","","")),'Definición técnica de imagenes'!$F$16),"")</f>
        <v/>
      </c>
      <c r="J36" s="14"/>
      <c r="K36" s="15"/>
    </row>
    <row r="37" spans="1:11" s="12" customFormat="1" ht="21.75" customHeight="1" x14ac:dyDescent="0.25">
      <c r="A37" s="13"/>
      <c r="B37" s="29"/>
      <c r="C37" s="29"/>
      <c r="D37" s="14"/>
      <c r="E37" s="14"/>
      <c r="F37" s="14"/>
      <c r="G37" s="14"/>
      <c r="H37" s="14"/>
      <c r="I37" s="14" t="str">
        <f>IF(OR(B37&lt;&gt;"",J37&lt;&gt;""),IF($G$4="Recurso",IF(LEFT($G$5,1)="M",IF(VLOOKUP($G$5,'Definición técnica de imagenes'!$A$3:$G$17,6,FALSE)=0,"",VLOOKUP($G$5,'Definición técnica de imagenes'!$A$3:$G$17,6,FALSE)),IF($G$5="F1","","")),'Definición técnica de imagenes'!$F$16),"")</f>
        <v/>
      </c>
      <c r="J37" s="14"/>
      <c r="K37" s="15"/>
    </row>
    <row r="38" spans="1:11" s="12" customFormat="1" ht="25.5" customHeight="1" x14ac:dyDescent="0.25">
      <c r="A38" s="13"/>
      <c r="B38" s="26"/>
      <c r="C38" s="26"/>
      <c r="D38" s="14"/>
      <c r="E38" s="14"/>
      <c r="F38" s="14"/>
      <c r="G38" s="14"/>
      <c r="H38" s="14"/>
      <c r="I38" s="14" t="str">
        <f>IF(OR(B38&lt;&gt;"",J38&lt;&gt;""),IF($G$4="Recurso",IF(LEFT($G$5,1)="M",IF(VLOOKUP($G$5,'Definición técnica de imagenes'!$A$3:$G$17,6,FALSE)=0,"",VLOOKUP($G$5,'Definición técnica de imagenes'!$A$3:$G$17,6,FALSE)),IF($G$5="F1","","")),'Definición técnica de imagenes'!$F$16),"")</f>
        <v/>
      </c>
      <c r="J38" s="21"/>
      <c r="K38" s="15"/>
    </row>
    <row r="39" spans="1:11" s="12" customFormat="1" ht="20.25" customHeight="1" x14ac:dyDescent="0.25">
      <c r="A39" s="13"/>
      <c r="B39" s="30"/>
      <c r="C39" s="30"/>
      <c r="D39" s="14"/>
      <c r="E39" s="14"/>
      <c r="F39" s="14"/>
      <c r="G39" s="14"/>
      <c r="H39" s="14"/>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c r="G40" s="14"/>
      <c r="H40" s="14"/>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c r="G41" s="14"/>
      <c r="H41" s="14"/>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c r="G42" s="14"/>
      <c r="H42" s="14"/>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c r="G43" s="14"/>
      <c r="H43" s="14"/>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c r="G44" s="14"/>
      <c r="H44" s="14"/>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c r="G45" s="14"/>
      <c r="H45" s="14"/>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5">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6">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5"/>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6" t="s">
        <v>38</v>
      </c>
      <c r="B1" s="97"/>
      <c r="C1" s="97"/>
      <c r="D1" s="97"/>
      <c r="E1" s="97"/>
      <c r="F1" s="98"/>
    </row>
    <row r="2" spans="1:11" x14ac:dyDescent="0.25">
      <c r="A2" s="43" t="s">
        <v>42</v>
      </c>
      <c r="B2" s="44"/>
      <c r="C2" s="99" t="s">
        <v>13</v>
      </c>
      <c r="D2" s="100"/>
      <c r="E2" s="101"/>
      <c r="F2" s="45"/>
    </row>
    <row r="3" spans="1:11" ht="63" x14ac:dyDescent="0.25">
      <c r="A3" s="46" t="s">
        <v>43</v>
      </c>
      <c r="B3" s="44"/>
      <c r="C3" s="105" t="s">
        <v>14</v>
      </c>
      <c r="D3" s="106"/>
      <c r="E3" s="107"/>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8" t="str">
        <f>CONCATENATE(H21,"_",I21,"_",J21,"_CO")</f>
        <v>LE_07_04_CO</v>
      </c>
      <c r="E5" s="109"/>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4" t="str">
        <f>CONCATENATE("SolicitudGrafica_",D5,".xls")</f>
        <v>SolicitudGrafica_LE_07_04_CO.xls</v>
      </c>
      <c r="E7" s="94"/>
      <c r="F7" s="95"/>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6" t="s">
        <v>41</v>
      </c>
      <c r="B13" s="97"/>
      <c r="C13" s="97"/>
      <c r="D13" s="97"/>
      <c r="E13" s="97"/>
      <c r="F13" s="98"/>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9" t="s">
        <v>49</v>
      </c>
      <c r="D15" s="100"/>
      <c r="E15" s="100"/>
      <c r="F15" s="101"/>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2" t="str">
        <f>CONCATENATE(H21,"_",I21,"_",J21,"_",K45)</f>
        <v>LE_07_04_REC10</v>
      </c>
      <c r="E17" s="103"/>
      <c r="F17" s="104"/>
      <c r="J17" s="35">
        <v>14</v>
      </c>
      <c r="K17" s="35">
        <v>14</v>
      </c>
    </row>
    <row r="18" spans="1:11" ht="79.5" thickBot="1" x14ac:dyDescent="0.3">
      <c r="A18" s="46" t="s">
        <v>48</v>
      </c>
      <c r="B18" s="44"/>
      <c r="C18" s="75" t="s">
        <v>128</v>
      </c>
      <c r="D18" s="94" t="str">
        <f>CONCATENATE("SolicitudGrafica_",D17,".xls")</f>
        <v>SolicitudGrafica_LE_07_04_REC10.xls</v>
      </c>
      <c r="E18" s="94"/>
      <c r="F18" s="95"/>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2015-04-01T16:25:26Z</dcterms:modified>
</cp:coreProperties>
</file>