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1\"/>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2" i="1"/>
  <c r="A13" i="1"/>
  <c r="A14" i="1"/>
  <c r="A15"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G10" i="1"/>
</calcChain>
</file>

<file path=xl/sharedStrings.xml><?xml version="1.0" encoding="utf-8"?>
<sst xmlns="http://schemas.openxmlformats.org/spreadsheetml/2006/main" count="228" uniqueCount="152">
  <si>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</si>
  <si>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</si>
  <si>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</si>
  <si>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</si>
  <si>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</si>
  <si>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</si>
  <si>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</si>
  <si>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</si>
  <si>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</si>
  <si>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</si>
  <si>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</si>
  <si>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</si>
  <si>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</si>
  <si>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</si>
  <si>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</si>
  <si>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</si>
  <si>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</si>
  <si>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</si>
  <si>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</si>
  <si>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</si>
  <si>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</si>
  <si>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</si>
  <si>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</si>
  <si>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</si>
  <si>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</si>
  <si>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</si>
  <si>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</si>
  <si>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</si>
  <si>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</si>
  <si>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</si>
  <si>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</si>
  <si>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</si>
  <si>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</si>
  <si>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</si>
  <si>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</si>
  <si>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</si>
  <si>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</si>
  <si>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</si>
  <si>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</si>
  <si>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</si>
  <si>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</si>
  <si>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</si>
  <si>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</si>
  <si>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</si>
  <si>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</si>
  <si>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</si>
  <si>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</si>
  <si>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</si>
  <si>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</si>
  <si>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</si>
  <si>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</si>
  <si>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</si>
  <si>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</si>
  <si>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</si>
  <si>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</si>
  <si>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</si>
  <si>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</si>
  <si>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</si>
  <si>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</si>
  <si>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</si>
  <si>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</si>
  <si>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</si>
  <si>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</si>
  <si>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</si>
  <si>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</si>
  <si>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</si>
  <si>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</si>
  <si>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</si>
  <si>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</si>
  <si>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</si>
  <si>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</si>
  <si>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</si>
  <si>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</si>
  <si>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</si>
  <si>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</si>
  <si>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</si>
  <si>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</si>
  <si>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</si>
  <si>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</si>
  <si>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</si>
  <si>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</si>
  <si>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</si>
  <si>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</si>
  <si>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</si>
  <si>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</si>
  <si>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</si>
  <si>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</si>
  <si>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</si>
  <si>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</si>
  <si>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</si>
  <si>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</si>
  <si>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</si>
  <si>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</si>
  <si>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</si>
  <si>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</si>
  <si>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</si>
  <si>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</si>
  <si>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</si>
  <si>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</si>
  <si>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</si>
  <si>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</si>
  <si>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</si>
  <si>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</si>
  <si>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</si>
  <si>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</si>
  <si>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</si>
  <si>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</si>
  <si>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</si>
  <si>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</si>
  <si>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</si>
  <si>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</si>
  <si>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</si>
  <si>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</si>
  <si>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</si>
  <si>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</si>
  <si>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</si>
  <si>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</si>
  <si>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</si>
  <si>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</si>
  <si>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</si>
  <si>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</si>
  <si>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</si>
  <si>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</si>
  <si>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</si>
  <si>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</si>
  <si>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</si>
  <si>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</si>
  <si>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</si>
  <si>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</si>
  <si>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</si>
  <si>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</si>
  <si>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</si>
  <si>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</si>
  <si>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</si>
  <si>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</si>
  <si>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</si>
  <si>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</si>
  <si>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</si>
  <si>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</si>
  <si>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</si>
  <si>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</si>
  <si>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</si>
  <si>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</si>
  <si>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</si>
  <si>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</si>
  <si>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</si>
  <si>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</si>
  <si>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</si>
  <si>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</si>
  <si>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MA_10_01_REC60</t>
  </si>
  <si>
    <t>Las funciones</t>
  </si>
  <si>
    <t>IMG02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</si>
</sst>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2.jp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0</xdr:colOff>
          <xdr:row>9</xdr:row>
          <xdr:rowOff>0</xdr:rowOff>
        </xdr:from>
        <xdr:to>
          <xdr:col>9</xdr:col>
          <xdr:colOff>1609725</xdr:colOff>
          <xdr:row>9</xdr:row>
          <xdr:rowOff>1600200</xdr:rowOff>
        </xdr:to>
        <xdr:sp macro="" textlink="">
          <xdr:nvSpPr>
            <xdr:cNvPr id="3076" name="Object 4" hidden="1">
              <a:extLst>
                <a:ext uri="{63B3BB69-23CF-44E3-9099-C40C66FF867C}">
                  <a14:compatExt spid="_x0000_s307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0</xdr:colOff>
      <xdr:row>10</xdr:row>
      <xdr:rowOff>0</xdr:rowOff>
    </xdr:from>
    <xdr:to>
      <xdr:col>9</xdr:col>
      <xdr:colOff>3919855</xdr:colOff>
      <xdr:row>10</xdr:row>
      <xdr:rowOff>922020</xdr:rowOff>
    </xdr:to>
    <xdr:pic>
      <xdr:nvPicPr>
        <xdr:cNvPr id="6" name="Imagen 5"/>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91167" y="4201583"/>
          <a:ext cx="3919855" cy="9220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J1" zoomScale="90" zoomScaleNormal="90" zoomScalePageLayoutView="140" workbookViewId="0">
      <pane ySplit="9" topLeftCell="A10" activePane="bottomLeft" state="frozen"/>
      <selection pane="bottomLeft" activeCell="J12" sqref="J12"/>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8" t="s">
        <v>21</v>
      </c>
      <c r="D2" s="89"/>
      <c r="F2" s="81" t="s">
        <v>0</v>
      </c>
      <c r="G2" s="82"/>
      <c r="H2" s="56"/>
      <c r="I2" s="56"/>
      <c r="J2" s="16"/>
    </row>
    <row r="3" spans="1:16" ht="15.75" x14ac:dyDescent="0.25">
      <c r="A3" s="1"/>
      <c r="B3" s="4" t="s">
        <v>8</v>
      </c>
      <c r="C3" s="90">
        <v>10</v>
      </c>
      <c r="D3" s="91"/>
      <c r="F3" s="83"/>
      <c r="G3" s="84"/>
      <c r="H3" s="56"/>
      <c r="I3" s="56"/>
      <c r="J3" s="16"/>
    </row>
    <row r="4" spans="1:16" ht="16.5" x14ac:dyDescent="0.3">
      <c r="A4" s="1"/>
      <c r="B4" s="4" t="s">
        <v>54</v>
      </c>
      <c r="C4" s="90" t="s">
        <v>150</v>
      </c>
      <c r="D4" s="91"/>
      <c r="E4" s="5"/>
      <c r="F4" s="55" t="s">
        <v>55</v>
      </c>
      <c r="G4" s="54" t="s">
        <v>56</v>
      </c>
      <c r="H4" s="56"/>
      <c r="I4" s="56"/>
      <c r="J4" s="16"/>
      <c r="K4" s="16"/>
    </row>
    <row r="5" spans="1:16" ht="16.5" thickBot="1" x14ac:dyDescent="0.3">
      <c r="A5" s="1"/>
      <c r="B5" s="6" t="s">
        <v>1</v>
      </c>
      <c r="C5" s="92" t="s">
        <v>145</v>
      </c>
      <c r="D5" s="93"/>
      <c r="E5" s="5"/>
      <c r="F5" s="53" t="str">
        <f>IF(G4="Recurso","Motor del recurso","")</f>
        <v>Motor del recurso</v>
      </c>
      <c r="G5" s="53" t="s">
        <v>69</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149</v>
      </c>
      <c r="D7" s="39"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174" customHeight="1" x14ac:dyDescent="0.25">
      <c r="A10" s="13" t="str">
        <f>IF(OR(B10&lt;&gt;"",J10&lt;&gt;""),"IMG01","")</f>
        <v>IMG01</v>
      </c>
      <c r="B10" s="27" t="s">
        <v>148</v>
      </c>
      <c r="C10" s="27" t="str">
        <f>IF(OR(B10&lt;&gt;"",J10&lt;&gt;""),IF($G$4="Recurso",CONCATENATE($G$4," ",$G$5),$G$4),"")</f>
        <v>Recurso M3A</v>
      </c>
      <c r="D10" s="14" t="s">
        <v>146</v>
      </c>
      <c r="E10" s="14" t="s">
        <v>147</v>
      </c>
      <c r="F10" s="14" t="str">
        <f>IF(OR(B10&lt;&gt;"",J10&lt;&gt;""),CONCATENATE($C$7,"_",$A10,IF($G$4="Cuaderno de Estudio","_small",CONCATENATE(IF(I10="","","n"),IF(LEFT($G$5,1)="F",".jpg",".png")))),"")</f>
        <v>MA_10_01_REC60_IMG01.png</v>
      </c>
      <c r="G10" s="14" t="str">
        <f>IF(F10&lt;&gt;"",IF($G$4="Recurso",IF(LEFT($G$5,1)="M",VLOOKUP($G$5,'Definición técnica de imagenes'!$A$3:$G$17,5,FALSE),IF($G$5="F1",'Definición técnica de imagenes'!$E$15,'Definición técnica de imagenes'!$F$13)),'Definición técnica de imagenes'!$E$16),"")</f>
        <v>110 x 110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c r="K10" s="80"/>
    </row>
    <row r="11" spans="1:16" s="12" customFormat="1" ht="126.75" customHeight="1" x14ac:dyDescent="0.25">
      <c r="A11" s="13" t="s">
        <v>151</v>
      </c>
      <c r="B11" s="28" t="s">
        <v>148</v>
      </c>
      <c r="C11" s="27" t="str">
        <f t="shared" ref="C11:C22" si="0">IF(OR(B11&lt;&gt;"",J11&lt;&gt;""),IF($G$4="Recurso",CONCATENATE($G$4," ",$G$5),$G$4),"")</f>
        <v>Recurso M3A</v>
      </c>
      <c r="D11" s="14" t="s">
        <v>146</v>
      </c>
      <c r="E11" s="14" t="s">
        <v>147</v>
      </c>
      <c r="F11" s="14" t="str">
        <f t="shared" ref="F11:F74" si="1">IF(OR(B11&lt;&gt;"",J11&lt;&gt;""),CONCATENATE($C$7,"_",$A11,IF($G$4="Cuaderno de Estudio","_small",CONCATENATE(IF(I11="","","n"),IF(LEFT($G$5,1)="F",".jpg",".png")))),"")</f>
        <v>MA_10_01_REC60_IMG02.png</v>
      </c>
      <c r="G11" s="14" t="str">
        <f>IF(F11&lt;&gt;"",IF($G$4="Recurso",IF(LEFT($G$5,1)="M",VLOOKUP($G$5,'Definición técnica de imagenes'!$A$3:$G$17,5,FALSE),IF($G$5="F1",'Definición técnica de imagenes'!$E$15,'Definición técnica de imagenes'!$F$13)),'Definición técnica de imagenes'!$E$16),"")</f>
        <v>110 x 110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x14ac:dyDescent="0.2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3076" r:id="rId4">
          <objectPr defaultSize="0" autoPict="0" r:id="rId5">
            <anchor moveWithCells="1" sizeWithCells="1">
              <from>
                <xdr:col>9</xdr:col>
                <xdr:colOff>0</xdr:colOff>
                <xdr:row>9</xdr:row>
                <xdr:rowOff>0</xdr:rowOff>
              </from>
              <to>
                <xdr:col>9</xdr:col>
                <xdr:colOff>1609725</xdr:colOff>
                <xdr:row>9</xdr:row>
                <xdr:rowOff>1600200</xdr:rowOff>
              </to>
            </anchor>
          </objectPr>
        </oleObject>
      </mc:Choice>
      <mc:Fallback>
        <oleObject progId="PBrush" shapeId="3076" r:id="rId4"/>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38</v>
      </c>
      <c r="B1" s="97"/>
      <c r="C1" s="97"/>
      <c r="D1" s="97"/>
      <c r="E1" s="97"/>
      <c r="F1" s="98"/>
    </row>
    <row r="2" spans="1:11" x14ac:dyDescent="0.25">
      <c r="A2" s="46" t="s">
        <v>42</v>
      </c>
      <c r="B2" s="47"/>
      <c r="C2" s="99" t="s">
        <v>13</v>
      </c>
      <c r="D2" s="100"/>
      <c r="E2" s="101"/>
      <c r="F2" s="48"/>
    </row>
    <row r="3" spans="1:11" ht="63" x14ac:dyDescent="0.25">
      <c r="A3" s="49" t="s">
        <v>43</v>
      </c>
      <c r="B3" s="47"/>
      <c r="C3" s="105" t="s">
        <v>14</v>
      </c>
      <c r="D3" s="106"/>
      <c r="E3" s="107"/>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8" t="str">
        <f>CONCATENATE(H21,"_",I21,"_",J21,"_CO")</f>
        <v>LE_07_04_CO</v>
      </c>
      <c r="E5" s="109"/>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4" t="str">
        <f>CONCATENATE("SolicitudGrafica_",D5,".xls")</f>
        <v>SolicitudGrafica_LE_07_04_CO.xls</v>
      </c>
      <c r="E7" s="94"/>
      <c r="F7" s="95"/>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6" t="s">
        <v>41</v>
      </c>
      <c r="B13" s="97"/>
      <c r="C13" s="97"/>
      <c r="D13" s="97"/>
      <c r="E13" s="97"/>
      <c r="F13" s="98"/>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9" t="s">
        <v>49</v>
      </c>
      <c r="D15" s="100"/>
      <c r="E15" s="100"/>
      <c r="F15" s="101"/>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2" t="str">
        <f>CONCATENATE(H21,"_",I21,"_",J21,"_",K45)</f>
        <v>LE_07_04_REC10</v>
      </c>
      <c r="E17" s="103"/>
      <c r="F17" s="104"/>
      <c r="J17" s="38">
        <v>14</v>
      </c>
      <c r="K17" s="38">
        <v>14</v>
      </c>
    </row>
    <row r="18" spans="1:11" ht="79.5" thickBot="1" x14ac:dyDescent="0.3">
      <c r="A18" s="49" t="s">
        <v>48</v>
      </c>
      <c r="B18" s="47"/>
      <c r="C18" s="78" t="s">
        <v>128</v>
      </c>
      <c r="D18" s="94" t="str">
        <f>CONCATENATE("SolicitudGrafica_",D17,".xls")</f>
        <v>SolicitudGrafica_LE_07_04_REC10.xls</v>
      </c>
      <c r="E18" s="94"/>
      <c r="F18" s="95"/>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2015-04-01T16:42:41Z</dcterms:modified>
</cp:coreProperties>
</file>