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J:\GitHub\Matematicas\fuentes\contenidos\grado10\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K45" i="2"/>
  <c r="J21" i="2"/>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2" i="1"/>
  <c r="H11" i="1"/>
  <c r="D5" i="2"/>
  <c r="D7" i="2" s="1"/>
  <c r="H10" i="1"/>
  <c r="A13" i="1"/>
  <c r="F10" i="1"/>
  <c r="G10" i="1" s="1"/>
  <c r="H13" i="1" l="1"/>
  <c r="F13" i="1"/>
  <c r="G13" i="1" s="1"/>
  <c r="A14" i="1"/>
  <c r="F14" i="1" l="1"/>
  <c r="G14" i="1" s="1"/>
  <c r="H14" i="1"/>
  <c r="A15" i="1"/>
  <c r="H15" i="1" l="1"/>
  <c r="F15" i="1"/>
  <c r="G15" i="1" s="1"/>
  <c r="A16" i="1"/>
  <c r="F16" i="1" l="1"/>
  <c r="G16" i="1" s="1"/>
  <c r="H16" i="1"/>
  <c r="A17" i="1"/>
  <c r="H17" i="1" l="1"/>
  <c r="F17" i="1"/>
  <c r="G17" i="1" s="1"/>
  <c r="A18" i="1"/>
  <c r="F18" i="1" l="1"/>
  <c r="G18" i="1" s="1"/>
  <c r="H18" i="1"/>
  <c r="A19" i="1"/>
  <c r="H19" i="1" l="1"/>
  <c r="F19" i="1"/>
  <c r="G19" i="1" s="1"/>
  <c r="A20" i="1"/>
  <c r="F20" i="1" l="1"/>
  <c r="G20" i="1" s="1"/>
  <c r="H20" i="1"/>
  <c r="A21" i="1"/>
  <c r="H21" i="1" l="1"/>
  <c r="F21" i="1"/>
  <c r="G21" i="1" s="1"/>
  <c r="A22" i="1"/>
  <c r="F22" i="1" l="1"/>
  <c r="G22" i="1" s="1"/>
  <c r="H22" i="1"/>
  <c r="A23" i="1"/>
  <c r="H23" i="1" l="1"/>
  <c r="F23" i="1"/>
  <c r="G23" i="1" s="1"/>
  <c r="A24" i="1"/>
  <c r="F24" i="1" l="1"/>
  <c r="G24" i="1" s="1"/>
  <c r="H24" i="1"/>
  <c r="A25" i="1"/>
  <c r="H25" i="1" l="1"/>
  <c r="F25" i="1"/>
  <c r="G25" i="1" s="1"/>
  <c r="A26" i="1"/>
  <c r="F26" i="1" l="1"/>
  <c r="G26" i="1" s="1"/>
  <c r="H26" i="1"/>
  <c r="A27" i="1"/>
  <c r="H27" i="1" l="1"/>
  <c r="F27" i="1"/>
  <c r="G27" i="1" s="1"/>
  <c r="A28" i="1"/>
  <c r="F28" i="1" l="1"/>
  <c r="G28" i="1" s="1"/>
  <c r="H28" i="1"/>
  <c r="A29" i="1"/>
  <c r="H29" i="1" l="1"/>
  <c r="F29" i="1"/>
  <c r="G29" i="1" s="1"/>
  <c r="A30" i="1"/>
  <c r="F30" i="1" l="1"/>
  <c r="G30" i="1" s="1"/>
  <c r="H30" i="1"/>
  <c r="A31" i="1"/>
  <c r="H31" i="1" l="1"/>
  <c r="F31" i="1"/>
  <c r="G31" i="1" s="1"/>
  <c r="A32" i="1"/>
  <c r="F32" i="1" l="1"/>
  <c r="G32" i="1" s="1"/>
  <c r="H32" i="1"/>
  <c r="A33" i="1"/>
  <c r="H33" i="1" l="1"/>
  <c r="F33" i="1"/>
  <c r="G33" i="1" s="1"/>
  <c r="A34" i="1"/>
  <c r="F34" i="1" l="1"/>
  <c r="G34" i="1" s="1"/>
  <c r="H34" i="1"/>
  <c r="A35" i="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<sst xmlns="http://schemas.openxmlformats.org/spreadsheetml/2006/main" count="463" uniqueCount="218">
  <si>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</si>
  <si>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</si>
  <si>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</si>
  <si>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</si>
  <si>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</si>
  <si>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</si>
  <si>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</si>
  <si>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</si>
  <si>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</si>
  <si>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</si>
  <si>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</si>
  <si>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</si>
  <si>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</si>
  <si>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</si>
  <si>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</si>
  <si>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</si>
  <si>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</si>
  <si>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</si>
  <si>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</si>
  <si>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</si>
  <si>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</si>
  <si>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</si>
  <si>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</si>
  <si>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</si>
  <si>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</si>
  <si>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</si>
  <si>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</si>
  <si>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</si>
  <si>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</si>
  <si>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</si>
  <si>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</si>
  <si>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</si>
  <si>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</si>
  <si>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</si>
  <si>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</si>
  <si>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</si>
  <si>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</si>
  <si>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</si>
  <si>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</si>
  <si>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</si>
  <si>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</si>
  <si>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</si>
  <si>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</si>
  <si>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</si>
  <si>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</si>
  <si>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</si>
  <si>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</si>
  <si>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</si>
  <si>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</si>
  <si>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</si>
  <si>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</si>
  <si>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</si>
  <si>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</si>
  <si>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</si>
  <si>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</si>
  <si>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</si>
  <si>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</si>
  <si>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</si>
  <si>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</si>
  <si>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</si>
  <si>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</si>
  <si>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</si>
  <si>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</si>
  <si>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</si>
  <si>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</si>
  <si>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</si>
  <si>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</si>
  <si>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</si>
  <si>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</si>
  <si>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</si>
  <si>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</si>
  <si>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</si>
  <si>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</si>
  <si>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</si>
  <si>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</si>
  <si>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</si>
  <si>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</si>
  <si>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</si>
  <si>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</si>
  <si>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</si>
  <si>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</si>
  <si>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</si>
  <si>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</si>
  <si>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</si>
  <si>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</si>
  <si>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</si>
  <si>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</si>
  <si>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</si>
  <si>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</si>
  <si>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</si>
  <si>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</si>
  <si>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</si>
  <si>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</si>
  <si>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</si>
  <si>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</si>
  <si>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</si>
  <si>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</si>
  <si>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</si>
  <si>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</si>
  <si>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</si>
  <si>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</si>
  <si>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</si>
  <si>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</si>
  <si>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</si>
  <si>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</si>
  <si>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</si>
  <si>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</si>
  <si>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</si>
  <si>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</si>
  <si>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</si>
  <si>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</si>
  <si>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</si>
  <si>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</si>
  <si>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</si>
  <si>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</si>
  <si>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</si>
  <si>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</si>
  <si>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</si>
  <si>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</si>
  <si>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</si>
  <si>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</si>
  <si>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</si>
  <si>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</si>
  <si>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</si>
  <si>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</si>
  <si>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</si>
  <si>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</si>
  <si>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</si>
  <si>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</si>
  <si>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</si>
  <si>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</si>
  <si>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</si>
  <si>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</si>
  <si>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</si>
  <si>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</si>
  <si>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</si>
  <si>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</si>
  <si>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</si>
  <si>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</si>
  <si>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</si>
  <si>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</si>
  <si>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</si>
  <si>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</si>
  <si>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</si>
  <si>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</si>
  <si>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</si>
  <si>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</si>
  <si>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</si>
  <si>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</si>
  <si>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</si>
  <si>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</si>
  <si>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</si>
  <si>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</si>
  <si>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</si>
  <si>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</si>
  <si>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</si>
  <si>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</si>
  <si>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</si>
  <si>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</si>
  <si>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</si>
  <si>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</si>
  <si>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</si>
  <si>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</si>
  <si>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</si>
  <si>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</si>
  <si>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</si>
  <si>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</si>
  <si>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</si>
  <si>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</si>
  <si>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</si>
  <si>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</si>
  <si>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</si>
  <si>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</si>
  <si>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</si>
  <si>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</si>
  <si>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</si>
  <si>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</si>
  <si>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</si>
  <si>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</si>
  <si>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</si>
  <si>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</si>
  <si>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</si>
  <si>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</si>
  <si>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</si>
  <si>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</si>
  <si>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</si>
  <si>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</si>
  <si>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MA_10_01_CO</t>
  </si>
  <si>
    <t>Cuaderno de Estudio</t>
  </si>
  <si>
    <t>Las funciones</t>
  </si>
  <si>
    <t>Alexander Rincón</t>
  </si>
  <si>
    <t>Imagen nueva</t>
  </si>
  <si>
    <t>Ilustración</t>
  </si>
  <si>
    <t xml:space="preserve">Crear un par de conjuntos M (madres) y H (hijos) y una relación entre conjuntos como la siguiente:
en la que Mercedes es madre de Carlos, Laura y Mauricio, Gilma es madre de Diana, César y Rubén, mientras que Alicia es madre de Rocío. Así, en el conjunto M están Mercedes, Gilma y Alicia, mientras que en el conjunto H están todos los demás.
</t>
  </si>
  <si>
    <t xml:space="preserve">Crear un par de conjuntos P (polígonos) y D (número de diagonales), y una relación entre conjuntos como la que se muestra a continuación: 
en la que a cada polígono, se le asigna la cantidad de diagonales correspondiente.
NO OLVIDAR: Cambiar los nombres de los conjuntos.
NO OLVIDAR: Incluir el número 0 y el 1 en el conjunto de números.
NO OLVIDAR: Incluir polígonos cóncavos y no regulares.
Los triángulos tendrán correspondencia con el 0
Los cuadriláteros con el 2,
Los pentágonos con el 5,
Los hexágonos con el 9 
El conjunto de salida siempre ponerlo en color rojo, y el llegada en color azul.
</t>
  </si>
  <si>
    <t>Imagen del conjunto de relaciones entre A y B con su respectivo subconjunto de funciones entre A y B</t>
  </si>
  <si>
    <t>En un plano cartesiano graficar una circunferencia de radio 1 y centro en el origen, destacando las dos “imágenes” del cero. La palabra imagen debe ir entre comillas</t>
  </si>
  <si>
    <t xml:space="preserve">Crear una correspondencia entre conjuntos que represente la relación entre los puntos en un diámetro horizontal de una circunferencia y los puntos que están en la circunferencia. Los conjuntos se llamarán D (por ser los puntos en el diámetro horizontal) y C (por ser los puntos sobre la circunferencia). 
FAVOR HACER VERDES LAS FLECHAS
Nota al ilustrador: La selección de colores rojo y azul para los conjuntos de salida y llegada y de verde o naranja no es arbitraria, se usa todo el tiempo para identificar DominIo, codominio y Rango, además para identificar la ubicación de los conjuntos en las diferentes representaciones
</t>
  </si>
  <si>
    <t xml:space="preserve">Del mismo modo que en la imagen, dejar el mismo conjunto de partida N rojo, pero en el de llegada poner los respectivos números de Fibonacci. (Es decir , el listado azul es 1,1, 2, 3, 5, 8, 13, 21, 34, 55, 377, 610 y 196418)
No olvidar: poner en desorden los números de Fibonacci.
Hacer VERDES las flechas de asignación
</t>
  </si>
  <si>
    <t>Crear una representación entre dos conjuntos N y C, no ordenados de números naturales y cuadrados, con sus correspondencias puestas como flechas (VERDES)</t>
  </si>
  <si>
    <t>partes de una función como en la imagen de muestra.</t>
  </si>
  <si>
    <t>Esta gráfica se construyó como una captura de pantalla desde el archivo de Geogebra que indica el tránsito entre la representación conjuntista y la gráfica de la función y=f(x)=x^2 mantener los colores de la gráfica de ejemplo y colocar los nombres de los ejes del plano cartesiano en mayúscula e itálica.</t>
  </si>
  <si>
    <t>Diagrama de una función con su dominio, codominio y rango</t>
  </si>
  <si>
    <t>ejemplo de función creciente</t>
  </si>
  <si>
    <t>ejemplo de función decreciente, únicamente graficar desde cero hacia la izquierda, la "rama" izquierda de la función.</t>
  </si>
  <si>
    <t>representación conjuntista de la función constante</t>
  </si>
  <si>
    <t>descripción de la función constante k</t>
  </si>
  <si>
    <t>descripción de la función constante k=8</t>
  </si>
  <si>
    <t>representación conjuntista de una función par</t>
  </si>
  <si>
    <t>ejemplo de una función par</t>
  </si>
  <si>
    <t>otro ejemplo de función par</t>
  </si>
  <si>
    <t>ejemplo adicional de función par</t>
  </si>
  <si>
    <t>representación conjuntista de una función impar</t>
  </si>
  <si>
    <t>ejemplo de función impar</t>
  </si>
  <si>
    <t>otro ejemplo de función impar</t>
  </si>
  <si>
    <t>ejemplo adicional de funcion impar</t>
  </si>
  <si>
    <t>representación conjuntista de una función periódica</t>
  </si>
  <si>
    <t>ejemplo de una función periódica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</si>
</sst>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8"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18" Type="http://schemas.openxmlformats.org/officeDocument/2006/relationships/image" Target="../media/image23.png"/><Relationship Id="rId3" Type="http://schemas.openxmlformats.org/officeDocument/2006/relationships/image" Target="../media/image8.png"/><Relationship Id="rId7" Type="http://schemas.openxmlformats.org/officeDocument/2006/relationships/image" Target="../media/image12.jpg"/><Relationship Id="rId12" Type="http://schemas.openxmlformats.org/officeDocument/2006/relationships/image" Target="../media/image17.png"/><Relationship Id="rId17" Type="http://schemas.openxmlformats.org/officeDocument/2006/relationships/image" Target="../media/image22.png"/><Relationship Id="rId2" Type="http://schemas.openxmlformats.org/officeDocument/2006/relationships/image" Target="../media/image7.jpg"/><Relationship Id="rId16" Type="http://schemas.openxmlformats.org/officeDocument/2006/relationships/image" Target="../media/image21.png"/><Relationship Id="rId20" Type="http://schemas.openxmlformats.org/officeDocument/2006/relationships/image" Target="../media/image25.jpg"/><Relationship Id="rId1" Type="http://schemas.openxmlformats.org/officeDocument/2006/relationships/image" Target="../media/image6.png"/><Relationship Id="rId6" Type="http://schemas.openxmlformats.org/officeDocument/2006/relationships/image" Target="../media/image11.jpg"/><Relationship Id="rId11" Type="http://schemas.openxmlformats.org/officeDocument/2006/relationships/image" Target="../media/image16.png"/><Relationship Id="rId5" Type="http://schemas.openxmlformats.org/officeDocument/2006/relationships/image" Target="../media/image10.jpg"/><Relationship Id="rId15" Type="http://schemas.openxmlformats.org/officeDocument/2006/relationships/image" Target="../media/image20.jpg"/><Relationship Id="rId10" Type="http://schemas.openxmlformats.org/officeDocument/2006/relationships/image" Target="../media/image15.png"/><Relationship Id="rId19" Type="http://schemas.openxmlformats.org/officeDocument/2006/relationships/image" Target="../media/image24.jpg"/><Relationship Id="rId4" Type="http://schemas.openxmlformats.org/officeDocument/2006/relationships/image" Target="../media/image9.jpg"/><Relationship Id="rId9" Type="http://schemas.openxmlformats.org/officeDocument/2006/relationships/image" Target="../media/image14.png"/><Relationship Id="rId14" Type="http://schemas.openxmlformats.org/officeDocument/2006/relationships/image" Target="../media/image19.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425226</xdr:colOff>
      <xdr:row>9</xdr:row>
      <xdr:rowOff>243417</xdr:rowOff>
    </xdr:from>
    <xdr:to>
      <xdr:col>10</xdr:col>
      <xdr:colOff>3015192</xdr:colOff>
      <xdr:row>9</xdr:row>
      <xdr:rowOff>1715559</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87059" y="2391834"/>
          <a:ext cx="2589966" cy="1472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10</xdr:col>
          <xdr:colOff>323850</xdr:colOff>
          <xdr:row>10</xdr:row>
          <xdr:rowOff>219075</xdr:rowOff>
        </xdr:from>
        <xdr:to>
          <xdr:col>10</xdr:col>
          <xdr:colOff>2838450</xdr:colOff>
          <xdr:row>10</xdr:row>
          <xdr:rowOff>2352675</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476250</xdr:colOff>
          <xdr:row>11</xdr:row>
          <xdr:rowOff>447675</xdr:rowOff>
        </xdr:from>
        <xdr:to>
          <xdr:col>10</xdr:col>
          <xdr:colOff>3009900</xdr:colOff>
          <xdr:row>11</xdr:row>
          <xdr:rowOff>2771775</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571500</xdr:colOff>
          <xdr:row>12</xdr:row>
          <xdr:rowOff>57150</xdr:rowOff>
        </xdr:from>
        <xdr:to>
          <xdr:col>10</xdr:col>
          <xdr:colOff>2628900</xdr:colOff>
          <xdr:row>12</xdr:row>
          <xdr:rowOff>1685925</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465667</xdr:colOff>
      <xdr:row>13</xdr:row>
      <xdr:rowOff>772583</xdr:rowOff>
    </xdr:from>
    <xdr:to>
      <xdr:col>10</xdr:col>
      <xdr:colOff>3028527</xdr:colOff>
      <xdr:row>13</xdr:row>
      <xdr:rowOff>2694728</xdr:rowOff>
    </xdr:to>
    <xdr:pic>
      <xdr:nvPicPr>
        <xdr:cNvPr id="6" name="Imagen 5"/>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827500" y="12562416"/>
          <a:ext cx="2562860" cy="1922145"/>
        </a:xfrm>
        <a:prstGeom prst="rect">
          <a:avLst/>
        </a:prstGeom>
      </xdr:spPr>
    </xdr:pic>
    <xdr:clientData/>
  </xdr:twoCellAnchor>
  <xdr:twoCellAnchor editAs="oneCell">
    <xdr:from>
      <xdr:col>10</xdr:col>
      <xdr:colOff>296333</xdr:colOff>
      <xdr:row>14</xdr:row>
      <xdr:rowOff>116417</xdr:rowOff>
    </xdr:from>
    <xdr:to>
      <xdr:col>10</xdr:col>
      <xdr:colOff>3354740</xdr:colOff>
      <xdr:row>14</xdr:row>
      <xdr:rowOff>1925109</xdr:rowOff>
    </xdr:to>
    <xdr:pic>
      <xdr:nvPicPr>
        <xdr:cNvPr id="7"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58166" y="15165917"/>
          <a:ext cx="3058407" cy="18086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2386965</xdr:colOff>
      <xdr:row>15</xdr:row>
      <xdr:rowOff>1790700</xdr:rowOff>
    </xdr:to>
    <xdr:pic>
      <xdr:nvPicPr>
        <xdr:cNvPr id="9" name="Imagen 8"/>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61833" y="17102667"/>
          <a:ext cx="2386965" cy="1790700"/>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533400</xdr:colOff>
          <xdr:row>16</xdr:row>
          <xdr:rowOff>133350</xdr:rowOff>
        </xdr:from>
        <xdr:to>
          <xdr:col>10</xdr:col>
          <xdr:colOff>3181350</xdr:colOff>
          <xdr:row>16</xdr:row>
          <xdr:rowOff>2562225</xdr:rowOff>
        </xdr:to>
        <xdr:sp macro="" textlink="">
          <xdr:nvSpPr>
            <xdr:cNvPr id="2058" name="Object 10" hidden="1">
              <a:extLst>
                <a:ext uri="{63B3BB69-23CF-44E3-9099-C40C66FF867C}">
                  <a14:compatExt spid="_x0000_s20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656167</xdr:colOff>
      <xdr:row>17</xdr:row>
      <xdr:rowOff>211667</xdr:rowOff>
    </xdr:from>
    <xdr:to>
      <xdr:col>10</xdr:col>
      <xdr:colOff>2899834</xdr:colOff>
      <xdr:row>17</xdr:row>
      <xdr:rowOff>2505498</xdr:rowOff>
    </xdr:to>
    <xdr:pic>
      <xdr:nvPicPr>
        <xdr:cNvPr id="11" name="Imagen 10"/>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7018000" y="22066250"/>
          <a:ext cx="2243667" cy="2293831"/>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66675</xdr:colOff>
          <xdr:row>18</xdr:row>
          <xdr:rowOff>342900</xdr:rowOff>
        </xdr:from>
        <xdr:to>
          <xdr:col>15</xdr:col>
          <xdr:colOff>66675</xdr:colOff>
          <xdr:row>18</xdr:row>
          <xdr:rowOff>2752725</xdr:rowOff>
        </xdr:to>
        <xdr:sp macro="" textlink="">
          <xdr:nvSpPr>
            <xdr:cNvPr id="2059" name="Object 11" hidden="1">
              <a:extLst>
                <a:ext uri="{63B3BB69-23CF-44E3-9099-C40C66FF867C}">
                  <a14:compatExt spid="_x0000_s205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19</xdr:row>
      <xdr:rowOff>0</xdr:rowOff>
    </xdr:from>
    <xdr:to>
      <xdr:col>10</xdr:col>
      <xdr:colOff>2053167</xdr:colOff>
      <xdr:row>19</xdr:row>
      <xdr:rowOff>2393337</xdr:rowOff>
    </xdr:to>
    <xdr:pic>
      <xdr:nvPicPr>
        <xdr:cNvPr id="13" name="Imagen 12"/>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bwMode="auto">
        <a:xfrm>
          <a:off x="16361833" y="27495500"/>
          <a:ext cx="2053167" cy="2393337"/>
        </a:xfrm>
        <a:prstGeom prst="rect">
          <a:avLst/>
        </a:prstGeom>
        <a:noFill/>
        <a:ln>
          <a:noFill/>
        </a:ln>
      </xdr:spPr>
    </xdr:pic>
    <xdr:clientData/>
  </xdr:twoCellAnchor>
  <xdr:twoCellAnchor editAs="oneCell">
    <xdr:from>
      <xdr:col>10</xdr:col>
      <xdr:colOff>0</xdr:colOff>
      <xdr:row>20</xdr:row>
      <xdr:rowOff>0</xdr:rowOff>
    </xdr:from>
    <xdr:to>
      <xdr:col>10</xdr:col>
      <xdr:colOff>1564005</xdr:colOff>
      <xdr:row>20</xdr:row>
      <xdr:rowOff>1876425</xdr:rowOff>
    </xdr:to>
    <xdr:pic>
      <xdr:nvPicPr>
        <xdr:cNvPr id="14" name="Imagen 13"/>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bwMode="auto">
        <a:xfrm>
          <a:off x="16361833" y="29972000"/>
          <a:ext cx="1564005" cy="1876425"/>
        </a:xfrm>
        <a:prstGeom prst="rect">
          <a:avLst/>
        </a:prstGeom>
        <a:noFill/>
        <a:ln>
          <a:noFill/>
        </a:ln>
      </xdr:spPr>
    </xdr:pic>
    <xdr:clientData/>
  </xdr:twoCellAnchor>
  <xdr:twoCellAnchor editAs="oneCell">
    <xdr:from>
      <xdr:col>10</xdr:col>
      <xdr:colOff>116416</xdr:colOff>
      <xdr:row>21</xdr:row>
      <xdr:rowOff>148167</xdr:rowOff>
    </xdr:from>
    <xdr:to>
      <xdr:col>10</xdr:col>
      <xdr:colOff>3151211</xdr:colOff>
      <xdr:row>21</xdr:row>
      <xdr:rowOff>2286000</xdr:rowOff>
    </xdr:to>
    <xdr:pic>
      <xdr:nvPicPr>
        <xdr:cNvPr id="16" name="Imagen 15"/>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478249" y="32141584"/>
          <a:ext cx="3034795" cy="2137833"/>
        </a:xfrm>
        <a:prstGeom prst="rect">
          <a:avLst/>
        </a:prstGeom>
        <a:noFill/>
        <a:ln>
          <a:noFill/>
        </a:ln>
      </xdr:spPr>
    </xdr:pic>
    <xdr:clientData/>
  </xdr:twoCellAnchor>
  <xdr:twoCellAnchor editAs="oneCell">
    <xdr:from>
      <xdr:col>10</xdr:col>
      <xdr:colOff>80345</xdr:colOff>
      <xdr:row>22</xdr:row>
      <xdr:rowOff>63503</xdr:rowOff>
    </xdr:from>
    <xdr:to>
      <xdr:col>15</xdr:col>
      <xdr:colOff>594784</xdr:colOff>
      <xdr:row>22</xdr:row>
      <xdr:rowOff>2973919</xdr:rowOff>
    </xdr:to>
    <xdr:pic>
      <xdr:nvPicPr>
        <xdr:cNvPr id="17" name="Imagen 16"/>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442178" y="34395836"/>
          <a:ext cx="3943439" cy="2910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84666</xdr:colOff>
      <xdr:row>23</xdr:row>
      <xdr:rowOff>95250</xdr:rowOff>
    </xdr:from>
    <xdr:to>
      <xdr:col>10</xdr:col>
      <xdr:colOff>3354917</xdr:colOff>
      <xdr:row>23</xdr:row>
      <xdr:rowOff>2469410</xdr:rowOff>
    </xdr:to>
    <xdr:pic>
      <xdr:nvPicPr>
        <xdr:cNvPr id="18" name="Imagen 17"/>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446499" y="37465000"/>
          <a:ext cx="3270251" cy="2374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275167</xdr:colOff>
      <xdr:row>24</xdr:row>
      <xdr:rowOff>381000</xdr:rowOff>
    </xdr:from>
    <xdr:to>
      <xdr:col>10</xdr:col>
      <xdr:colOff>1837267</xdr:colOff>
      <xdr:row>24</xdr:row>
      <xdr:rowOff>1777365</xdr:rowOff>
    </xdr:to>
    <xdr:pic>
      <xdr:nvPicPr>
        <xdr:cNvPr id="19" name="Imagen 18"/>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637000" y="40470667"/>
          <a:ext cx="1562100" cy="1396365"/>
        </a:xfrm>
        <a:prstGeom prst="rect">
          <a:avLst/>
        </a:prstGeom>
        <a:noFill/>
        <a:ln>
          <a:noFill/>
        </a:ln>
      </xdr:spPr>
    </xdr:pic>
    <xdr:clientData/>
  </xdr:twoCellAnchor>
  <xdr:twoCellAnchor editAs="oneCell">
    <xdr:from>
      <xdr:col>10</xdr:col>
      <xdr:colOff>222249</xdr:colOff>
      <xdr:row>25</xdr:row>
      <xdr:rowOff>232835</xdr:rowOff>
    </xdr:from>
    <xdr:to>
      <xdr:col>10</xdr:col>
      <xdr:colOff>3359984</xdr:colOff>
      <xdr:row>25</xdr:row>
      <xdr:rowOff>3026835</xdr:rowOff>
    </xdr:to>
    <xdr:pic>
      <xdr:nvPicPr>
        <xdr:cNvPr id="20" name="Imagen 19"/>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584082" y="42470918"/>
          <a:ext cx="3137735" cy="279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131562</xdr:colOff>
      <xdr:row>26</xdr:row>
      <xdr:rowOff>202405</xdr:rowOff>
    </xdr:from>
    <xdr:to>
      <xdr:col>15</xdr:col>
      <xdr:colOff>511969</xdr:colOff>
      <xdr:row>26</xdr:row>
      <xdr:rowOff>3002756</xdr:rowOff>
    </xdr:to>
    <xdr:pic>
      <xdr:nvPicPr>
        <xdr:cNvPr id="21" name="Imagen 20"/>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478843" y="45743811"/>
          <a:ext cx="3809407" cy="2800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142875</xdr:colOff>
      <xdr:row>27</xdr:row>
      <xdr:rowOff>62571</xdr:rowOff>
    </xdr:from>
    <xdr:to>
      <xdr:col>10</xdr:col>
      <xdr:colOff>3269458</xdr:colOff>
      <xdr:row>27</xdr:row>
      <xdr:rowOff>2690812</xdr:rowOff>
    </xdr:to>
    <xdr:pic>
      <xdr:nvPicPr>
        <xdr:cNvPr id="23" name="Imagen 22"/>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490156" y="48782946"/>
          <a:ext cx="3126583" cy="26282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261938</xdr:colOff>
      <xdr:row>28</xdr:row>
      <xdr:rowOff>71438</xdr:rowOff>
    </xdr:from>
    <xdr:to>
      <xdr:col>10</xdr:col>
      <xdr:colOff>3367088</xdr:colOff>
      <xdr:row>28</xdr:row>
      <xdr:rowOff>2893378</xdr:rowOff>
    </xdr:to>
    <xdr:pic>
      <xdr:nvPicPr>
        <xdr:cNvPr id="24" name="Imagen 23"/>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bwMode="auto">
        <a:xfrm>
          <a:off x="16609219" y="51530251"/>
          <a:ext cx="3105150" cy="2821940"/>
        </a:xfrm>
        <a:prstGeom prst="rect">
          <a:avLst/>
        </a:prstGeom>
        <a:noFill/>
        <a:ln>
          <a:noFill/>
        </a:ln>
      </xdr:spPr>
    </xdr:pic>
    <xdr:clientData/>
  </xdr:twoCellAnchor>
  <xdr:twoCellAnchor editAs="oneCell">
    <xdr:from>
      <xdr:col>10</xdr:col>
      <xdr:colOff>95250</xdr:colOff>
      <xdr:row>29</xdr:row>
      <xdr:rowOff>102040</xdr:rowOff>
    </xdr:from>
    <xdr:to>
      <xdr:col>15</xdr:col>
      <xdr:colOff>671514</xdr:colOff>
      <xdr:row>29</xdr:row>
      <xdr:rowOff>2905126</xdr:rowOff>
    </xdr:to>
    <xdr:pic>
      <xdr:nvPicPr>
        <xdr:cNvPr id="25" name="Imagen 24"/>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442531" y="54811259"/>
          <a:ext cx="4005264" cy="28030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119063</xdr:colOff>
      <xdr:row>29</xdr:row>
      <xdr:rowOff>2602817</xdr:rowOff>
    </xdr:from>
    <xdr:to>
      <xdr:col>15</xdr:col>
      <xdr:colOff>130969</xdr:colOff>
      <xdr:row>30</xdr:row>
      <xdr:rowOff>2657475</xdr:rowOff>
    </xdr:to>
    <xdr:pic>
      <xdr:nvPicPr>
        <xdr:cNvPr id="26" name="Imagen 25"/>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466344" y="57312036"/>
          <a:ext cx="3440906" cy="30550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106566</xdr:colOff>
      <xdr:row>31</xdr:row>
      <xdr:rowOff>95250</xdr:rowOff>
    </xdr:from>
    <xdr:to>
      <xdr:col>10</xdr:col>
      <xdr:colOff>3376613</xdr:colOff>
      <xdr:row>31</xdr:row>
      <xdr:rowOff>3557587</xdr:rowOff>
    </xdr:to>
    <xdr:pic>
      <xdr:nvPicPr>
        <xdr:cNvPr id="27" name="Imagen 26"/>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6453847" y="60483750"/>
          <a:ext cx="3270047" cy="3462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107156</xdr:colOff>
      <xdr:row>32</xdr:row>
      <xdr:rowOff>142876</xdr:rowOff>
    </xdr:from>
    <xdr:to>
      <xdr:col>10</xdr:col>
      <xdr:colOff>3422491</xdr:colOff>
      <xdr:row>32</xdr:row>
      <xdr:rowOff>3299680</xdr:rowOff>
    </xdr:to>
    <xdr:pic>
      <xdr:nvPicPr>
        <xdr:cNvPr id="28" name="Imagen 27"/>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bwMode="auto">
        <a:xfrm>
          <a:off x="16454437" y="64353282"/>
          <a:ext cx="3315335" cy="3156804"/>
        </a:xfrm>
        <a:prstGeom prst="rect">
          <a:avLst/>
        </a:prstGeom>
        <a:noFill/>
        <a:ln>
          <a:noFill/>
        </a:ln>
      </xdr:spPr>
    </xdr:pic>
    <xdr:clientData/>
  </xdr:twoCellAnchor>
  <xdr:twoCellAnchor editAs="oneCell">
    <xdr:from>
      <xdr:col>10</xdr:col>
      <xdr:colOff>47625</xdr:colOff>
      <xdr:row>33</xdr:row>
      <xdr:rowOff>357188</xdr:rowOff>
    </xdr:from>
    <xdr:to>
      <xdr:col>17</xdr:col>
      <xdr:colOff>563880</xdr:colOff>
      <xdr:row>33</xdr:row>
      <xdr:rowOff>1979613</xdr:rowOff>
    </xdr:to>
    <xdr:pic>
      <xdr:nvPicPr>
        <xdr:cNvPr id="29" name="Imagen 28"/>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6394906" y="68068032"/>
          <a:ext cx="5612130" cy="1622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selection activeCell="K34" sqref="K3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62" x14ac:dyDescent="0.25">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MA_10_01_CO_IMG01_small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MA_10_01_CO_IMG01_zoom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192" customHeight="1" x14ac:dyDescent="0.25">
      <c r="A11" s="12" t="str">
        <f t="shared" ref="A11:A18" si="3">IF(OR(B11&lt;&gt;"",J11&lt;&gt;""),CONCATENATE(LEFT(A10,3),IF(MID(A10,4,2)+1&lt;10,CONCATENATE("0",MID(A10,4,2)+1))),"")</f>
        <v>IMG02</v>
      </c>
      <c r="B11" s="62" t="s">
        <v>191</v>
      </c>
      <c r="C11" s="20" t="str">
        <f t="shared" si="0"/>
        <v>Cuaderno de Estudio</v>
      </c>
      <c r="D11" s="63" t="s">
        <v>192</v>
      </c>
      <c r="E11" s="63" t="s">
        <v>153</v>
      </c>
      <c r="F11" s="13" t="str">
        <f t="shared" ref="F11:F74" si="4">IF(OR(B11&lt;&gt;"",J11&lt;&gt;""),CONCATENATE($C$7,"_",$A11,IF($G$4="Cuaderno de Estudio","_small",CONCATENATE(IF(I11="","","n"),IF(LEFT($G$5,1)="F",".jpg",".png")))),"")</f>
        <v>MA_10_01_CO_IMG02_small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MA_10_01_CO_IMG02_zoom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c r="O11" s="2" t="str">
        <f>'Definición técnica de imagenes'!A13</f>
        <v>M101</v>
      </c>
    </row>
    <row r="12" spans="1:16" s="11" customFormat="1" ht="268.5" customHeight="1" x14ac:dyDescent="0.25">
      <c r="A12" s="12" t="str">
        <f t="shared" si="3"/>
        <v>IMG03</v>
      </c>
      <c r="B12" s="62" t="s">
        <v>191</v>
      </c>
      <c r="C12" s="20" t="str">
        <f t="shared" si="0"/>
        <v>Cuaderno de Estudio</v>
      </c>
      <c r="D12" s="63" t="s">
        <v>192</v>
      </c>
      <c r="E12" s="63" t="s">
        <v>153</v>
      </c>
      <c r="F12" s="13" t="str">
        <f t="shared" si="4"/>
        <v>MA_10_01_CO_IMG03_small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MA_10_01_CO_IMG03_zoom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c r="O12" s="2" t="str">
        <f>'Definición técnica de imagenes'!A18</f>
        <v>Diaporama F1</v>
      </c>
    </row>
    <row r="13" spans="1:16" s="11" customFormat="1" ht="137.25" customHeight="1" x14ac:dyDescent="0.25">
      <c r="A13" s="12" t="str">
        <f t="shared" si="3"/>
        <v>IMG04</v>
      </c>
      <c r="B13" s="62" t="s">
        <v>191</v>
      </c>
      <c r="C13" s="20" t="str">
        <f t="shared" si="0"/>
        <v>Cuaderno de Estudio</v>
      </c>
      <c r="D13" s="63" t="s">
        <v>192</v>
      </c>
      <c r="E13" s="63" t="s">
        <v>153</v>
      </c>
      <c r="F13" s="13" t="str">
        <f t="shared" si="4"/>
        <v>MA_10_01_CO_IMG04_small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MA_10_01_CO_IMG04_zoom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196</v>
      </c>
      <c r="K13"/>
      <c r="O13" s="2" t="str">
        <f>'Definición técnica de imagenes'!A19</f>
        <v>F4</v>
      </c>
    </row>
    <row r="14" spans="1:16" s="11" customFormat="1" ht="256.5" x14ac:dyDescent="0.25">
      <c r="A14" s="12" t="str">
        <f t="shared" si="3"/>
        <v>IMG05</v>
      </c>
      <c r="B14" s="62" t="s">
        <v>191</v>
      </c>
      <c r="C14" s="20" t="str">
        <f t="shared" si="0"/>
        <v>Cuaderno de Estudio</v>
      </c>
      <c r="D14" s="63" t="s">
        <v>192</v>
      </c>
      <c r="E14" s="63" t="s">
        <v>153</v>
      </c>
      <c r="F14" s="13" t="str">
        <f t="shared" si="4"/>
        <v>MA_10_01_CO_IMG05_small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MA_10_01_CO_IMG05_zoom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197</v>
      </c>
      <c r="K14" s="64"/>
      <c r="O14" s="2" t="str">
        <f>'Definición técnica de imagenes'!A22</f>
        <v>F6</v>
      </c>
    </row>
    <row r="15" spans="1:16" s="11" customFormat="1" ht="162" x14ac:dyDescent="0.25">
      <c r="A15" s="12" t="str">
        <f t="shared" si="3"/>
        <v>IMG06</v>
      </c>
      <c r="B15" s="62" t="s">
        <v>191</v>
      </c>
      <c r="C15" s="20" t="str">
        <f t="shared" si="0"/>
        <v>Cuaderno de Estudio</v>
      </c>
      <c r="D15" s="63" t="s">
        <v>192</v>
      </c>
      <c r="E15" s="63" t="s">
        <v>153</v>
      </c>
      <c r="F15" s="13" t="str">
        <f t="shared" si="4"/>
        <v>MA_10_01_CO_IMG06_small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MA_10_01_CO_IMG06_zoom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198</v>
      </c>
      <c r="K15" s="66"/>
      <c r="O15" s="2" t="str">
        <f>'Definición técnica de imagenes'!A24</f>
        <v>F6B</v>
      </c>
    </row>
    <row r="16" spans="1:16" s="11" customFormat="1" ht="159" customHeight="1" x14ac:dyDescent="0.3">
      <c r="A16" s="12" t="str">
        <f t="shared" si="3"/>
        <v>IMG07</v>
      </c>
      <c r="B16" s="62" t="s">
        <v>191</v>
      </c>
      <c r="C16" s="20" t="str">
        <f t="shared" si="0"/>
        <v>Cuaderno de Estudio</v>
      </c>
      <c r="D16" s="63" t="s">
        <v>192</v>
      </c>
      <c r="E16" s="63" t="s">
        <v>153</v>
      </c>
      <c r="F16" s="13" t="str">
        <f t="shared" si="4"/>
        <v>MA_10_01_CO_IMG07_small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MA_10_01_CO_IMG07_zoom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199</v>
      </c>
      <c r="K16" s="68"/>
      <c r="O16" s="2" t="str">
        <f>'Definición técnica de imagenes'!A25</f>
        <v>F7</v>
      </c>
    </row>
    <row r="17" spans="1:15" s="11" customFormat="1" ht="215.25" customHeight="1" x14ac:dyDescent="0.25">
      <c r="A17" s="12" t="str">
        <f t="shared" si="3"/>
        <v>IMG08</v>
      </c>
      <c r="B17" s="62" t="s">
        <v>191</v>
      </c>
      <c r="C17" s="20" t="str">
        <f t="shared" si="0"/>
        <v>Cuaderno de Estudio</v>
      </c>
      <c r="D17" s="63" t="s">
        <v>192</v>
      </c>
      <c r="E17" s="63" t="s">
        <v>153</v>
      </c>
      <c r="F17" s="13" t="str">
        <f t="shared" si="4"/>
        <v>MA_10_01_CO_IMG08_small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MA_10_01_CO_IMG08_zoom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200</v>
      </c>
      <c r="K17"/>
      <c r="O17" s="2" t="str">
        <f>'Definición técnica de imagenes'!A27</f>
        <v>F7B</v>
      </c>
    </row>
    <row r="18" spans="1:15" s="11" customFormat="1" ht="200.25" customHeight="1" x14ac:dyDescent="0.25">
      <c r="A18" s="12" t="str">
        <f t="shared" si="3"/>
        <v>IMG09</v>
      </c>
      <c r="B18" s="62" t="s">
        <v>191</v>
      </c>
      <c r="C18" s="20" t="str">
        <f t="shared" si="0"/>
        <v>Cuaderno de Estudio</v>
      </c>
      <c r="D18" s="63" t="s">
        <v>192</v>
      </c>
      <c r="E18" s="63" t="s">
        <v>153</v>
      </c>
      <c r="F18" s="13" t="str">
        <f t="shared" si="4"/>
        <v>MA_10_01_CO_IMG09_small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MA_10_01_CO_IMG09_zoom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201</v>
      </c>
      <c r="K18" s="66"/>
      <c r="O18" s="2" t="str">
        <f>'Definición técnica de imagenes'!A30</f>
        <v>F8</v>
      </c>
    </row>
    <row r="19" spans="1:15" s="11" customFormat="1" ht="243.75" customHeight="1" x14ac:dyDescent="0.25">
      <c r="A19" s="12" t="str">
        <f t="shared" ref="A19:A50" si="6">IF(OR(B19&lt;&gt;"",J19&lt;&gt;""),CONCATENATE(LEFT(A18,3),IF(MID(A18,4,2)+1&lt;10,CONCATENATE("0",MID(A18,4,2)+1),MID(A18,4,2)+1)),"")</f>
        <v>IMG10</v>
      </c>
      <c r="B19" s="62" t="s">
        <v>191</v>
      </c>
      <c r="C19" s="20" t="str">
        <f t="shared" si="0"/>
        <v>Cuaderno de Estudio</v>
      </c>
      <c r="D19" s="63" t="s">
        <v>192</v>
      </c>
      <c r="E19" s="63" t="s">
        <v>153</v>
      </c>
      <c r="F19" s="13" t="str">
        <f t="shared" si="4"/>
        <v>MA_10_01_CO_IMG10_small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MA_10_01_CO_IMG10_zoom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202</v>
      </c>
      <c r="K19"/>
      <c r="O19" s="2" t="str">
        <f>'Definición técnica de imagenes'!A31</f>
        <v>F10</v>
      </c>
    </row>
    <row r="20" spans="1:15" s="11" customFormat="1" ht="195" customHeight="1" x14ac:dyDescent="0.25">
      <c r="A20" s="12" t="str">
        <f t="shared" si="6"/>
        <v>IMG11</v>
      </c>
      <c r="B20" s="62" t="s">
        <v>191</v>
      </c>
      <c r="C20" s="20" t="str">
        <f t="shared" si="0"/>
        <v>Cuaderno de Estudio</v>
      </c>
      <c r="D20" s="63" t="s">
        <v>192</v>
      </c>
      <c r="E20" s="63" t="s">
        <v>153</v>
      </c>
      <c r="F20" s="13" t="str">
        <f t="shared" si="4"/>
        <v>MA_10_01_CO_IMG11_small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MA_10_01_CO_IMG11_zoom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203</v>
      </c>
      <c r="K20" s="66"/>
      <c r="O20" s="2" t="str">
        <f>'Definición técnica de imagenes'!A32</f>
        <v>F10B</v>
      </c>
    </row>
    <row r="21" spans="1:15" s="11" customFormat="1" ht="159" customHeight="1" x14ac:dyDescent="0.25">
      <c r="A21" s="12" t="str">
        <f t="shared" si="6"/>
        <v>IMG12</v>
      </c>
      <c r="B21" s="62" t="s">
        <v>191</v>
      </c>
      <c r="C21" s="20" t="str">
        <f t="shared" si="0"/>
        <v>Cuaderno de Estudio</v>
      </c>
      <c r="D21" s="63" t="s">
        <v>192</v>
      </c>
      <c r="E21" s="63" t="s">
        <v>153</v>
      </c>
      <c r="F21" s="13" t="str">
        <f t="shared" si="4"/>
        <v>MA_10_01_CO_IMG12_small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MA_10_01_CO_IMG12_zoom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204</v>
      </c>
      <c r="K21" s="66"/>
      <c r="O21" s="2" t="str">
        <f>'Definición técnica de imagenes'!A33</f>
        <v>F11</v>
      </c>
    </row>
    <row r="22" spans="1:15" s="11" customFormat="1" ht="183.75" customHeight="1" x14ac:dyDescent="0.25">
      <c r="A22" s="12" t="str">
        <f t="shared" si="6"/>
        <v>IMG13</v>
      </c>
      <c r="B22" s="62" t="s">
        <v>191</v>
      </c>
      <c r="C22" s="20" t="str">
        <f t="shared" si="0"/>
        <v>Cuaderno de Estudio</v>
      </c>
      <c r="D22" s="63" t="s">
        <v>192</v>
      </c>
      <c r="E22" s="63" t="s">
        <v>153</v>
      </c>
      <c r="F22" s="13" t="str">
        <f t="shared" si="4"/>
        <v>MA_10_01_CO_IMG13_small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MA_10_01_CO_IMG13_zoom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205</v>
      </c>
      <c r="K22" s="69"/>
      <c r="O22" s="2" t="str">
        <f>'Definición técnica de imagenes'!A34</f>
        <v>F12</v>
      </c>
    </row>
    <row r="23" spans="1:15" s="11" customFormat="1" ht="239.25" customHeight="1" x14ac:dyDescent="0.25">
      <c r="A23" s="12" t="str">
        <f t="shared" si="6"/>
        <v>IMG14</v>
      </c>
      <c r="B23" s="62" t="s">
        <v>191</v>
      </c>
      <c r="C23" s="20" t="str">
        <f t="shared" si="0"/>
        <v>Cuaderno de Estudio</v>
      </c>
      <c r="D23" s="63" t="s">
        <v>192</v>
      </c>
      <c r="E23" s="63" t="s">
        <v>153</v>
      </c>
      <c r="F23" s="13" t="str">
        <f t="shared" si="4"/>
        <v>MA_10_01_CO_IMG14_small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MA_10_01_CO_IMG14_zoom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206</v>
      </c>
      <c r="K23" s="64"/>
      <c r="O23" s="2" t="str">
        <f>'Definición técnica de imagenes'!A35</f>
        <v>F13</v>
      </c>
    </row>
    <row r="24" spans="1:15" s="11" customFormat="1" ht="214.5" customHeight="1" x14ac:dyDescent="0.25">
      <c r="A24" s="12" t="str">
        <f t="shared" si="6"/>
        <v>IMG15</v>
      </c>
      <c r="B24" s="62" t="s">
        <v>191</v>
      </c>
      <c r="C24" s="20" t="str">
        <f t="shared" si="0"/>
        <v>Cuaderno de Estudio</v>
      </c>
      <c r="D24" s="63" t="s">
        <v>192</v>
      </c>
      <c r="E24" s="63" t="s">
        <v>153</v>
      </c>
      <c r="F24" s="13" t="str">
        <f t="shared" si="4"/>
        <v>MA_10_01_CO_IMG15_small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MA_10_01_CO_IMG15_zoom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207</v>
      </c>
      <c r="K24" s="65"/>
      <c r="O24" s="2" t="str">
        <f>'Definición técnica de imagenes'!A37</f>
        <v>F13B</v>
      </c>
    </row>
    <row r="25" spans="1:15" s="11" customFormat="1" ht="168.75" customHeight="1" x14ac:dyDescent="0.25">
      <c r="A25" s="12" t="str">
        <f t="shared" si="6"/>
        <v>IMG16</v>
      </c>
      <c r="B25" s="62" t="s">
        <v>191</v>
      </c>
      <c r="C25" s="20" t="str">
        <f t="shared" si="0"/>
        <v>Cuaderno de Estudio</v>
      </c>
      <c r="D25" s="63" t="s">
        <v>192</v>
      </c>
      <c r="E25" s="63" t="s">
        <v>153</v>
      </c>
      <c r="F25" s="13" t="str">
        <f t="shared" si="4"/>
        <v>MA_10_01_CO_IMG16_small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MA_10_01_CO_IMG16_zoom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208</v>
      </c>
      <c r="K25" s="64"/>
    </row>
    <row r="26" spans="1:15" s="11" customFormat="1" ht="258" customHeight="1" x14ac:dyDescent="0.25">
      <c r="A26" s="12" t="str">
        <f t="shared" si="6"/>
        <v>IMG17</v>
      </c>
      <c r="B26" s="62" t="s">
        <v>191</v>
      </c>
      <c r="C26" s="20" t="str">
        <f t="shared" si="0"/>
        <v>Cuaderno de Estudio</v>
      </c>
      <c r="D26" s="63" t="s">
        <v>192</v>
      </c>
      <c r="E26" s="63" t="s">
        <v>153</v>
      </c>
      <c r="F26" s="13" t="str">
        <f t="shared" si="4"/>
        <v>MA_10_01_CO_IMG17_small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MA_10_01_CO_IMG17_zoom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209</v>
      </c>
      <c r="K26" s="64"/>
    </row>
    <row r="27" spans="1:15" s="11" customFormat="1" ht="250.5" customHeight="1" x14ac:dyDescent="0.25">
      <c r="A27" s="12" t="str">
        <f t="shared" si="6"/>
        <v>IMG18</v>
      </c>
      <c r="B27" s="62" t="s">
        <v>191</v>
      </c>
      <c r="C27" s="20" t="str">
        <f t="shared" si="0"/>
        <v>Cuaderno de Estudio</v>
      </c>
      <c r="D27" s="63" t="s">
        <v>192</v>
      </c>
      <c r="E27" s="63" t="s">
        <v>153</v>
      </c>
      <c r="F27" s="13" t="str">
        <f t="shared" si="4"/>
        <v>MA_10_01_CO_IMG18_small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MA_10_01_CO_IMG18_zoom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210</v>
      </c>
      <c r="K27" s="64"/>
      <c r="O27" s="2"/>
    </row>
    <row r="28" spans="1:15" s="11" customFormat="1" ht="216" customHeight="1" x14ac:dyDescent="0.25">
      <c r="A28" s="12" t="str">
        <f t="shared" si="6"/>
        <v>IMG19</v>
      </c>
      <c r="B28" s="62" t="s">
        <v>191</v>
      </c>
      <c r="C28" s="20" t="str">
        <f t="shared" si="0"/>
        <v>Cuaderno de Estudio</v>
      </c>
      <c r="D28" s="63" t="s">
        <v>192</v>
      </c>
      <c r="E28" s="63" t="s">
        <v>153</v>
      </c>
      <c r="F28" s="13" t="str">
        <f t="shared" si="4"/>
        <v>MA_10_01_CO_IMG19_small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MA_10_01_CO_IMG19_zoom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211</v>
      </c>
      <c r="K28" s="64"/>
    </row>
    <row r="29" spans="1:15" s="11" customFormat="1" ht="255.75" customHeight="1" x14ac:dyDescent="0.25">
      <c r="A29" s="12" t="str">
        <f t="shared" si="6"/>
        <v>IMG20</v>
      </c>
      <c r="B29" s="62" t="s">
        <v>191</v>
      </c>
      <c r="C29" s="20" t="str">
        <f t="shared" si="0"/>
        <v>Cuaderno de Estudio</v>
      </c>
      <c r="D29" s="63" t="s">
        <v>192</v>
      </c>
      <c r="E29" s="63" t="s">
        <v>153</v>
      </c>
      <c r="F29" s="13" t="str">
        <f t="shared" si="4"/>
        <v>MA_10_01_CO_IMG20_small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MA_10_01_CO_IMG20_zoom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212</v>
      </c>
      <c r="K29" s="64"/>
    </row>
    <row r="30" spans="1:15" s="11" customFormat="1" ht="236.25" customHeight="1" x14ac:dyDescent="0.25">
      <c r="A30" s="12" t="str">
        <f t="shared" si="6"/>
        <v>IMG21</v>
      </c>
      <c r="B30" s="62" t="s">
        <v>191</v>
      </c>
      <c r="C30" s="20" t="str">
        <f t="shared" si="0"/>
        <v>Cuaderno de Estudio</v>
      </c>
      <c r="D30" s="63" t="s">
        <v>192</v>
      </c>
      <c r="E30" s="63" t="s">
        <v>153</v>
      </c>
      <c r="F30" s="13" t="str">
        <f t="shared" si="4"/>
        <v>MA_10_01_CO_IMG21_small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MA_10_01_CO_IMG21_zoom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213</v>
      </c>
      <c r="K30" s="64"/>
    </row>
    <row r="31" spans="1:15" s="11" customFormat="1" ht="210.75" customHeight="1" x14ac:dyDescent="0.25">
      <c r="A31" s="12" t="str">
        <f t="shared" si="6"/>
        <v>IMG22</v>
      </c>
      <c r="B31" s="62" t="s">
        <v>191</v>
      </c>
      <c r="C31" s="20" t="str">
        <f t="shared" si="0"/>
        <v>Cuaderno de Estudio</v>
      </c>
      <c r="D31" s="63" t="s">
        <v>192</v>
      </c>
      <c r="E31" s="63" t="s">
        <v>153</v>
      </c>
      <c r="F31" s="13" t="str">
        <f t="shared" si="4"/>
        <v>MA_10_01_CO_IMG22_small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MA_10_01_CO_IMG22_zoom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214</v>
      </c>
      <c r="K31" s="64"/>
    </row>
    <row r="32" spans="1:15" s="11" customFormat="1" ht="300.75" customHeight="1" x14ac:dyDescent="0.25">
      <c r="A32" s="12" t="str">
        <f t="shared" si="6"/>
        <v>IMG23</v>
      </c>
      <c r="B32" s="62" t="s">
        <v>191</v>
      </c>
      <c r="C32" s="20" t="str">
        <f t="shared" si="0"/>
        <v>Cuaderno de Estudio</v>
      </c>
      <c r="D32" s="63" t="s">
        <v>192</v>
      </c>
      <c r="E32" s="63" t="s">
        <v>153</v>
      </c>
      <c r="F32" s="13" t="str">
        <f t="shared" si="4"/>
        <v>MA_10_01_CO_IMG23_small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MA_10_01_CO_IMG23_zoom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215</v>
      </c>
      <c r="K32" s="64"/>
    </row>
    <row r="33" spans="1:15" s="11" customFormat="1" ht="275.25" customHeight="1" x14ac:dyDescent="0.25">
      <c r="A33" s="12" t="str">
        <f t="shared" si="6"/>
        <v>IMG24</v>
      </c>
      <c r="B33" s="62" t="s">
        <v>191</v>
      </c>
      <c r="C33" s="20" t="str">
        <f t="shared" si="0"/>
        <v>Cuaderno de Estudio</v>
      </c>
      <c r="D33" s="63" t="s">
        <v>192</v>
      </c>
      <c r="E33" s="63" t="s">
        <v>153</v>
      </c>
      <c r="F33" s="13" t="str">
        <f t="shared" si="4"/>
        <v>MA_10_01_CO_IMG24_small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MA_10_01_CO_IMG24_zoom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t="s">
        <v>216</v>
      </c>
      <c r="K33" s="64"/>
    </row>
    <row r="34" spans="1:15" s="11" customFormat="1" ht="207.75" customHeight="1" x14ac:dyDescent="0.25">
      <c r="A34" s="12" t="str">
        <f t="shared" si="6"/>
        <v>IMG25</v>
      </c>
      <c r="B34" s="62" t="s">
        <v>191</v>
      </c>
      <c r="C34" s="20" t="str">
        <f t="shared" si="0"/>
        <v>Cuaderno de Estudio</v>
      </c>
      <c r="D34" s="63" t="s">
        <v>192</v>
      </c>
      <c r="E34" s="63" t="s">
        <v>153</v>
      </c>
      <c r="F34" s="13" t="str">
        <f t="shared" si="4"/>
        <v>MA_10_01_CO_IMG25_small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MA_10_01_CO_IMG25_zoom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t="s">
        <v>217</v>
      </c>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3" r:id="rId4">
          <objectPr defaultSize="0" autoPict="0" r:id="rId5">
            <anchor moveWithCells="1" sizeWithCells="1">
              <from>
                <xdr:col>10</xdr:col>
                <xdr:colOff>323850</xdr:colOff>
                <xdr:row>10</xdr:row>
                <xdr:rowOff>219075</xdr:rowOff>
              </from>
              <to>
                <xdr:col>10</xdr:col>
                <xdr:colOff>2838450</xdr:colOff>
                <xdr:row>10</xdr:row>
                <xdr:rowOff>2352675</xdr:rowOff>
              </to>
            </anchor>
          </objectPr>
        </oleObject>
      </mc:Choice>
      <mc:Fallback>
        <oleObject progId="PBrush" shapeId="2053" r:id="rId4"/>
      </mc:Fallback>
    </mc:AlternateContent>
    <mc:AlternateContent xmlns:mc="http://schemas.openxmlformats.org/markup-compatibility/2006">
      <mc:Choice Requires="x14">
        <oleObject progId="PBrush" shapeId="2054" r:id="rId6">
          <objectPr defaultSize="0" autoPict="0" r:id="rId7">
            <anchor moveWithCells="1" sizeWithCells="1">
              <from>
                <xdr:col>10</xdr:col>
                <xdr:colOff>476250</xdr:colOff>
                <xdr:row>11</xdr:row>
                <xdr:rowOff>447675</xdr:rowOff>
              </from>
              <to>
                <xdr:col>10</xdr:col>
                <xdr:colOff>3009900</xdr:colOff>
                <xdr:row>11</xdr:row>
                <xdr:rowOff>2771775</xdr:rowOff>
              </to>
            </anchor>
          </objectPr>
        </oleObject>
      </mc:Choice>
      <mc:Fallback>
        <oleObject progId="PBrush" shapeId="2054" r:id="rId6"/>
      </mc:Fallback>
    </mc:AlternateContent>
    <mc:AlternateContent xmlns:mc="http://schemas.openxmlformats.org/markup-compatibility/2006">
      <mc:Choice Requires="x14">
        <oleObject progId="PBrush" shapeId="2055" r:id="rId8">
          <objectPr defaultSize="0" autoPict="0" r:id="rId9">
            <anchor moveWithCells="1" sizeWithCells="1">
              <from>
                <xdr:col>10</xdr:col>
                <xdr:colOff>571500</xdr:colOff>
                <xdr:row>12</xdr:row>
                <xdr:rowOff>57150</xdr:rowOff>
              </from>
              <to>
                <xdr:col>10</xdr:col>
                <xdr:colOff>2628900</xdr:colOff>
                <xdr:row>12</xdr:row>
                <xdr:rowOff>1685925</xdr:rowOff>
              </to>
            </anchor>
          </objectPr>
        </oleObject>
      </mc:Choice>
      <mc:Fallback>
        <oleObject progId="PBrush" shapeId="2055" r:id="rId8"/>
      </mc:Fallback>
    </mc:AlternateContent>
    <mc:AlternateContent xmlns:mc="http://schemas.openxmlformats.org/markup-compatibility/2006">
      <mc:Choice Requires="x14">
        <oleObject progId="PBrush" shapeId="2058" r:id="rId10">
          <objectPr defaultSize="0" autoPict="0" r:id="rId11">
            <anchor moveWithCells="1" sizeWithCells="1">
              <from>
                <xdr:col>10</xdr:col>
                <xdr:colOff>533400</xdr:colOff>
                <xdr:row>16</xdr:row>
                <xdr:rowOff>133350</xdr:rowOff>
              </from>
              <to>
                <xdr:col>10</xdr:col>
                <xdr:colOff>3181350</xdr:colOff>
                <xdr:row>16</xdr:row>
                <xdr:rowOff>2562225</xdr:rowOff>
              </to>
            </anchor>
          </objectPr>
        </oleObject>
      </mc:Choice>
      <mc:Fallback>
        <oleObject progId="PBrush" shapeId="2058" r:id="rId10"/>
      </mc:Fallback>
    </mc:AlternateContent>
    <mc:AlternateContent xmlns:mc="http://schemas.openxmlformats.org/markup-compatibility/2006">
      <mc:Choice Requires="x14">
        <oleObject progId="PBrush" shapeId="2059" r:id="rId12">
          <objectPr defaultSize="0" autoPict="0" r:id="rId13">
            <anchor moveWithCells="1" sizeWithCells="1">
              <from>
                <xdr:col>10</xdr:col>
                <xdr:colOff>66675</xdr:colOff>
                <xdr:row>18</xdr:row>
                <xdr:rowOff>342900</xdr:rowOff>
              </from>
              <to>
                <xdr:col>15</xdr:col>
                <xdr:colOff>66675</xdr:colOff>
                <xdr:row>18</xdr:row>
                <xdr:rowOff>2752725</xdr:rowOff>
              </to>
            </anchor>
          </objectPr>
        </oleObject>
      </mc:Choice>
      <mc:Fallback>
        <oleObject progId="PBrush" shapeId="2059" r:id="rId12"/>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D7" sqref="D7:F7"/>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MA_10_01_CO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SolicitudGrafica_MA_10_01_CO.xls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MA_10_01_REC10</v>
      </c>
      <c r="E17" s="100"/>
      <c r="F17" s="101"/>
      <c r="J17" s="22">
        <v>14</v>
      </c>
      <c r="K17" s="22">
        <v>14</v>
      </c>
    </row>
    <row r="18" spans="1:11" ht="79.5" thickBot="1" x14ac:dyDescent="0.3">
      <c r="A18" s="33" t="s">
        <v>48</v>
      </c>
      <c r="B18" s="31"/>
      <c r="C18" s="59" t="s">
        <v>120</v>
      </c>
      <c r="D18" s="91" t="str">
        <f>CONCATENATE("SolicitudGrafica_",D17,".xls")</f>
        <v>SolicitudGrafica_MA_10_01_REC10.xls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8</v>
      </c>
      <c r="J20" s="22">
        <v>1</v>
      </c>
      <c r="K20" s="22">
        <v>17</v>
      </c>
    </row>
    <row r="21" spans="1:11" x14ac:dyDescent="0.25">
      <c r="H21" s="22" t="str">
        <f>IF(INDEX(H4:H7,H20)=H4,"MA",IF(INDEX(H4:H7,H20)=H5,"CN",IF(INDEX(H4:H7,H20)=H6,"CS",IF(INDEX(H4:H7,H20)=H7,"LE"))))</f>
        <v>MA</v>
      </c>
      <c r="I21" s="22" t="str">
        <f>CONCATENATE(IF((I20+2)&lt;10,"0",""),I20+2)</f>
        <v>10</v>
      </c>
      <c r="J21" s="22" t="str">
        <f>CONCATENATE(IF(J20&lt;10,"0",""),J20)</f>
        <v>01</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2015-08-02T23:38:41Z</dcterms:modified>
</cp:coreProperties>
</file>