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5" i="1"/>
  <c r="F15" i="1"/>
  <c r="G15" i="1"/>
  <c r="H15"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5" i="1"/>
  <c r="C20" i="1"/>
  <c r="C21" i="1"/>
  <c r="C22" i="1"/>
  <c r="C10" i="1"/>
  <c r="F5" i="1"/>
  <c r="I21" i="2"/>
  <c r="K45" i="2"/>
  <c r="H21" i="2"/>
  <c r="J21" i="2"/>
  <c r="D17" i="2"/>
  <c r="D5" i="2"/>
  <c r="H10" i="1"/>
  <c r="G10" i="1"/>
</calcChain>
</file>

<file path=xl/sharedStrings.xml><?xml version="1.0" encoding="utf-8"?>
<sst xmlns="http://schemas.openxmlformats.org/spreadsheetml/2006/main" count="229" uniqueCount="156">
  <si>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</si>
  <si>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</si>
  <si>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</si>
  <si>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</si>
  <si>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</si>
  <si>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</si>
  <si>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</si>
  <si>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</si>
  <si>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</si>
  <si>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</si>
  <si>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</si>
  <si>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</si>
  <si>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</si>
  <si>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</si>
  <si>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</si>
  <si>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</si>
  <si>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</si>
  <si>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</si>
  <si>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</si>
  <si>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</si>
  <si>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</si>
  <si>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</si>
  <si>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</si>
  <si>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</si>
  <si>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</si>
  <si>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</si>
  <si>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</si>
  <si>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</si>
  <si>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</si>
  <si>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</si>
  <si>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</si>
  <si>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</si>
  <si>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</si>
  <si>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</si>
  <si>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</si>
  <si>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</si>
  <si>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</si>
  <si>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</si>
  <si>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</si>
  <si>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</si>
  <si>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</si>
  <si>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</si>
  <si>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</si>
  <si>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</si>
  <si>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</si>
  <si>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</si>
  <si>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</si>
  <si>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</si>
  <si>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</si>
  <si>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</si>
  <si>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</si>
  <si>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</si>
  <si>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</si>
  <si>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</si>
  <si>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</si>
  <si>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</si>
  <si>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</si>
  <si>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</si>
  <si>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</si>
  <si>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</si>
  <si>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</si>
  <si>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</si>
  <si>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</si>
  <si>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</si>
  <si>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</si>
  <si>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</si>
  <si>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</si>
  <si>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</si>
  <si>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</si>
  <si>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</si>
  <si>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</si>
  <si>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</si>
  <si>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</si>
  <si>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</si>
  <si>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</si>
  <si>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</si>
  <si>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</si>
  <si>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</si>
  <si>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</si>
  <si>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</si>
  <si>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</si>
  <si>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</si>
  <si>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</si>
  <si>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</si>
  <si>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</si>
  <si>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</si>
  <si>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</si>
  <si>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</si>
  <si>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</si>
  <si>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</si>
  <si>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</si>
  <si>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</si>
  <si>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</si>
  <si>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</si>
  <si>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</si>
  <si>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</si>
  <si>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</si>
  <si>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</si>
  <si>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</si>
  <si>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</si>
  <si>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</si>
  <si>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</si>
  <si>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</si>
  <si>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</si>
  <si>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</si>
  <si>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</si>
  <si>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</si>
  <si>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</si>
  <si>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</si>
  <si>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</si>
  <si>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</si>
  <si>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</si>
  <si>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</si>
  <si>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</si>
  <si>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</si>
  <si>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</si>
  <si>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</si>
  <si>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</si>
  <si>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</si>
  <si>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</si>
  <si>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</si>
  <si>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</si>
  <si>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</si>
  <si>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</si>
  <si>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</si>
  <si>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</si>
  <si>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</si>
  <si>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</si>
  <si>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</si>
  <si>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</si>
  <si>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</si>
  <si>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</si>
  <si>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</si>
  <si>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</si>
  <si>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</si>
  <si>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</si>
  <si>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</si>
  <si>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</si>
  <si>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</si>
  <si>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</si>
  <si>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</si>
  <si>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</si>
  <si>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</si>
  <si>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</si>
  <si>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</si>
  <si>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</si>
  <si>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</si>
  <si>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</si>
  <si>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IMG06</t>
  </si>
  <si>
    <t>Luisa Fernanda Nivia Romero</t>
  </si>
  <si>
    <t>Ilustración sugerida en la columna de Observaciones</t>
  </si>
  <si>
    <t>Ilustrar dando sensación de ficha del material del dominó, con el número 18.</t>
  </si>
  <si>
    <t>Los números naturales</t>
  </si>
  <si>
    <t>MA_05_02_CO_REC30</t>
  </si>
  <si>
    <t>F6b</t>
  </si>
  <si>
    <t>Ilustrar como se indica con la flecha en la dirección indicada. Esta ilustarción es nueva para ficha docente de Aula planeta: 6 ESO/Matemáticas/Los números naturales/El sistema de numeración decimal y sus equivalencias/Profundiza/El sistema de numeración decimal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</si>
</sst>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3" tint="0.39997558519241921"/>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9" borderId="5" xfId="0" applyFont="1" applyFill="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1384300</xdr:colOff>
          <xdr:row>9</xdr:row>
          <xdr:rowOff>546100</xdr:rowOff>
        </xdr:from>
        <xdr:to>
          <xdr:col>10</xdr:col>
          <xdr:colOff>2889250</xdr:colOff>
          <xdr:row>9</xdr:row>
          <xdr:rowOff>1870075</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E1" zoomScale="75" zoomScaleNormal="75" zoomScalePageLayoutView="140" workbookViewId="0">
      <selection activeCell="G5" sqref="G5"/>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152</v>
      </c>
      <c r="D4" s="85"/>
      <c r="E4" s="55"/>
      <c r="F4" s="61" t="s">
        <v>56</v>
      </c>
      <c r="G4" s="62" t="s">
        <v>57</v>
      </c>
      <c r="H4" s="57"/>
      <c r="I4" s="57"/>
      <c r="J4" s="24"/>
      <c r="K4" s="24"/>
    </row>
    <row r="5" spans="1:16" ht="16.5" thickBot="1" x14ac:dyDescent="0.3">
      <c r="A5" s="55"/>
      <c r="B5" s="63" t="s">
        <v>2</v>
      </c>
      <c r="C5" s="86" t="s">
        <v>149</v>
      </c>
      <c r="D5" s="87"/>
      <c r="E5" s="55"/>
      <c r="F5" s="64" t="str">
        <f>IF(G4="Recurso","Motor del recurso","")</f>
        <v>Motor del recurso</v>
      </c>
      <c r="G5" s="64" t="s">
        <v>154</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153</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189.95" customHeight="1" x14ac:dyDescent="0.25">
      <c r="A10" s="2" t="str">
        <f>IF(OR(B10&lt;&gt;"",J10&lt;&gt;""),"IMG01","")</f>
        <v>IMG01</v>
      </c>
      <c r="B10" s="9" t="s">
        <v>150</v>
      </c>
      <c r="C10" s="9" t="str">
        <f>IF(OR(B10&lt;&gt;"",J10&lt;&gt;""),IF($G$4="Recurso",CONCATENATE($G$4," ",$G$5),$G$4),"")</f>
        <v>Recurso F6b</v>
      </c>
      <c r="D10" s="3" t="s">
        <v>147</v>
      </c>
      <c r="E10" s="3" t="s">
        <v>146</v>
      </c>
      <c r="F10" s="3" t="str">
        <f>IF(OR(B10&lt;&gt;"",J10&lt;&gt;""),CONCATENATE($C$7,"_",$A10,IF($G$4="Cuaderno de Estudio","_small",CONCATENATE(IF(I10="","","n"),IF(LEFT($G$5,1)="F",".jpg",".png")))),"")</f>
        <v>MA_05_02_CO_REC30_IMG01.jpg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106" t="s">
        <v>155</v>
      </c>
      <c r="K10"/>
    </row>
    <row r="11" spans="1:16" s="71" customFormat="1" ht="60.6" customHeight="1" x14ac:dyDescent="0.25">
      <c r="A11" s="2"/>
      <c r="B11" s="9"/>
      <c r="C11" s="9"/>
      <c r="D11" s="3"/>
      <c r="E11" s="3"/>
      <c r="F11" s="3"/>
      <c r="G11" s="3"/>
      <c r="H11" s="3"/>
      <c r="I11" s="3"/>
      <c r="J11" s="51"/>
      <c r="K11" s="3"/>
    </row>
    <row r="12" spans="1:16" s="71" customFormat="1" ht="60.6" customHeight="1" x14ac:dyDescent="0.25">
      <c r="A12" s="2"/>
      <c r="B12" s="9"/>
      <c r="C12" s="9"/>
      <c r="D12" s="3"/>
      <c r="E12" s="3"/>
      <c r="F12" s="3"/>
      <c r="G12" s="3"/>
      <c r="H12" s="3"/>
      <c r="I12" s="3"/>
      <c r="J12" s="51"/>
      <c r="K12" s="4"/>
    </row>
    <row r="13" spans="1:16" s="71" customFormat="1" ht="60.6"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t="s">
        <v>148</v>
      </c>
      <c r="B15" s="9" t="s">
        <v>150</v>
      </c>
      <c r="C15" s="9" t="str">
        <f t="shared" ref="C15:C22" si="0">IF(OR(B15&lt;&gt;"",J15&lt;&gt;""),IF($G$4="Recurso",CONCATENATE($G$4," ",$G$5),$G$4),"")</f>
        <v>Recurso F6b</v>
      </c>
      <c r="D15" s="52" t="s">
        <v>147</v>
      </c>
      <c r="E15" s="52" t="s">
        <v>146</v>
      </c>
      <c r="F15" s="3" t="str">
        <f t="shared" ref="F15:F74" si="1">IF(OR(B15&lt;&gt;"",J15&lt;&gt;""),CONCATENATE($C$7,"_",$A15,IF($G$4="Cuaderno de Estudio","_small",CONCATENATE(IF(I15="","","n"),IF(LEFT($G$5,1)="F",".jpg",".png")))),"")</f>
        <v>MA_05_02_CO_REC30_IMG06.jpg</v>
      </c>
      <c r="G15" s="3" t="str">
        <f>IF(F15&lt;&gt;"",IF($G$4="Recurso",IF(LEFT($G$5,1)="M",VLOOKUP($G$5,'Definición técnica de imagenes'!$A$3:$G$17,5,FALSE),IF($G$5="F1",'Definición técnica de imagenes'!$E$15,'Definición técnica de imagenes'!$F$13)),'Definición técnica de imagenes'!$E$16),"")</f>
        <v>800 x 460 px</v>
      </c>
      <c r="H15" s="3" t="str">
        <f t="shared" ref="H15:H74" si="2">IF(I15&lt;&gt;"",IF(OR(B15&lt;&gt;"",J15&lt;&gt;""),CONCATENATE($C$7,"_",$A15,IF($G$4="Cuaderno de Estudio","_zoom",CONCATENATE("a",IF(LEFT($G$5,1)="F",".jpg",".png")))),""),"")</f>
        <v/>
      </c>
      <c r="I15" s="3" t="str">
        <f>IF(OR(B15&lt;&gt;"",J15&lt;&gt;""),IF($G$4="Recurso",IF(LEFT($G$5,1)="M",VLOOKUP($G$5,'Definición técnica de imagenes'!$A$3:$G$17,6,FALSE),IF($G$5="F1","","")),'Definición técnica de imagenes'!$F$16),"")</f>
        <v/>
      </c>
      <c r="J15" s="51" t="s">
        <v>151</v>
      </c>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4" r:id="rId4">
          <objectPr defaultSize="0" r:id="rId5">
            <anchor moveWithCells="1" sizeWithCells="1">
              <from>
                <xdr:col>10</xdr:col>
                <xdr:colOff>1381125</xdr:colOff>
                <xdr:row>9</xdr:row>
                <xdr:rowOff>542925</xdr:rowOff>
              </from>
              <to>
                <xdr:col>10</xdr:col>
                <xdr:colOff>2886075</xdr:colOff>
                <xdr:row>9</xdr:row>
                <xdr:rowOff>1866900</xdr:rowOff>
              </to>
            </anchor>
          </objectPr>
        </oleObject>
      </mc:Choice>
      <mc:Fallback>
        <oleObject progId="PBrush" shapeId="3074"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2015-03-29T18:04:29Z</dcterms:modified>
</cp:coreProperties>
</file>