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 r="H12" i="1"/>
  <c r="H13" i="1"/>
  <c r="H14" i="1"/>
  <c r="H15" i="1"/>
  <c r="G11" i="1"/>
  <c r="G12" i="1"/>
  <c r="F15" i="1"/>
  <c r="G15" i="1"/>
  <c r="C15" i="1"/>
  <c r="F14" i="1"/>
  <c r="G14" i="1"/>
  <c r="C14" i="1"/>
  <c r="F13" i="1"/>
  <c r="G13" i="1"/>
  <c r="C13" i="1"/>
  <c r="A10" i="1"/>
  <c r="I10" i="1"/>
  <c r="F10" i="1"/>
  <c r="D18" i="2"/>
  <c r="D7" i="2"/>
  <c r="I11" i="1"/>
  <c r="F11" i="1"/>
  <c r="I12" i="1"/>
  <c r="F12"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20" i="1"/>
  <c r="C21" i="1"/>
  <c r="C22" i="1"/>
  <c r="C10" i="1"/>
  <c r="F5" i="1"/>
  <c r="I21" i="2"/>
  <c r="K45" i="2"/>
  <c r="H21" i="2"/>
  <c r="J21" i="2"/>
  <c r="D17" i="2"/>
  <c r="D5" i="2"/>
  <c r="H10" i="1"/>
  <c r="G10" i="1"/>
</calcChain>
</file>

<file path=xl/sharedStrings.xml><?xml version="1.0" encoding="utf-8"?>
<sst xmlns="http://schemas.openxmlformats.org/spreadsheetml/2006/main" count="249" uniqueCount="159">
  <si>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</si>
  <si>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</si>
  <si>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</si>
  <si>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</si>
  <si>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</si>
  <si>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</si>
  <si>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</si>
  <si>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</si>
  <si>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</si>
  <si>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</si>
  <si>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</si>
  <si>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</si>
  <si>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</si>
  <si>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</si>
  <si>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</si>
  <si>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</si>
  <si>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</si>
  <si>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</si>
  <si>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</si>
  <si>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</si>
  <si>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</si>
  <si>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</si>
  <si>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</si>
  <si>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</si>
  <si>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</si>
  <si>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</si>
  <si>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</si>
  <si>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</si>
  <si>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</si>
  <si>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</si>
  <si>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</si>
  <si>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</si>
  <si>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</si>
  <si>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</si>
  <si>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</si>
  <si>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</si>
  <si>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</si>
  <si>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</si>
  <si>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</si>
  <si>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</si>
  <si>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</si>
  <si>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</si>
  <si>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</si>
  <si>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</si>
  <si>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</si>
  <si>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</si>
  <si>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</si>
  <si>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</si>
  <si>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</si>
  <si>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</si>
  <si>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</si>
  <si>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</si>
  <si>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</si>
  <si>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</si>
  <si>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</si>
  <si>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</si>
  <si>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</si>
  <si>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</si>
  <si>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</si>
  <si>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</si>
  <si>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</si>
  <si>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</si>
  <si>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</si>
  <si>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</si>
  <si>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</si>
  <si>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</si>
  <si>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</si>
  <si>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</si>
  <si>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</si>
  <si>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</si>
  <si>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</si>
  <si>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</si>
  <si>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</si>
  <si>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</si>
  <si>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</si>
  <si>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</si>
  <si>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</si>
  <si>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</si>
  <si>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</si>
  <si>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</si>
  <si>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</si>
  <si>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</si>
  <si>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</si>
  <si>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</si>
  <si>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</si>
  <si>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</si>
  <si>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</si>
  <si>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</si>
  <si>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</si>
  <si>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</si>
  <si>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</si>
  <si>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</si>
  <si>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</si>
  <si>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</si>
  <si>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</si>
  <si>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</si>
  <si>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</si>
  <si>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</si>
  <si>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</si>
  <si>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</si>
  <si>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</si>
  <si>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</si>
  <si>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</si>
  <si>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</si>
  <si>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</si>
  <si>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</si>
  <si>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</si>
  <si>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</si>
  <si>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</si>
  <si>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</si>
  <si>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</si>
  <si>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</si>
  <si>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</si>
  <si>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</si>
  <si>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</si>
  <si>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</si>
  <si>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</si>
  <si>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</si>
  <si>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</si>
  <si>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</si>
  <si>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</si>
  <si>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</si>
  <si>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</si>
  <si>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</si>
  <si>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</si>
  <si>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</si>
  <si>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</si>
  <si>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</si>
  <si>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</si>
  <si>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</si>
  <si>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</si>
  <si>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</si>
  <si>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</si>
  <si>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</si>
  <si>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</si>
  <si>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</si>
  <si>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</si>
  <si>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</si>
  <si>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</si>
  <si>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</si>
  <si>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</si>
  <si>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</si>
  <si>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</si>
  <si>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</si>
  <si>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</si>
  <si>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</si>
  <si>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</si>
  <si>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</si>
  <si>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IMG03</t>
  </si>
  <si>
    <t>Luisa Fernanda Nivia Romero</t>
  </si>
  <si>
    <t>La potenciación, la radicación y la logaritmación de números naturales</t>
  </si>
  <si>
    <t>MA_05_03_CO_REC260</t>
  </si>
  <si>
    <t>Ilustración como se sugiere en la columna de Observaciones</t>
  </si>
  <si>
    <t>Ilustración</t>
  </si>
  <si>
    <t>IMG04</t>
  </si>
  <si>
    <t>Dejar espacios entre los signos y los números.</t>
  </si>
  <si>
    <t>Dejar espacios entre los signos y los números. Se escribe log de logaritmo. Con minúscula.</t>
  </si>
  <si>
    <t>IMG05</t>
  </si>
  <si>
    <t>IMG06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</si>
</sst>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5" borderId="5" xfId="0" applyFont="1" applyFill="1" applyBorder="1" applyAlignment="1">
      <alignment horizontal="center" vertical="center" wrapText="1"/>
    </xf>
    <xf numFmtId="0" fontId="23" fillId="0" borderId="5" xfId="0" applyFont="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801495</xdr:colOff>
      <xdr:row>9</xdr:row>
      <xdr:rowOff>278781</xdr:rowOff>
    </xdr:from>
    <xdr:to>
      <xdr:col>10</xdr:col>
      <xdr:colOff>2344545</xdr:colOff>
      <xdr:row>9</xdr:row>
      <xdr:rowOff>859806</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33385" y="2230244"/>
          <a:ext cx="1543050" cy="581025"/>
        </a:xfrm>
        <a:prstGeom prst="rect">
          <a:avLst/>
        </a:prstGeom>
        <a:noFill/>
        <a:ln>
          <a:noFill/>
        </a:ln>
      </xdr:spPr>
    </xdr:pic>
    <xdr:clientData/>
  </xdr:twoCellAnchor>
  <xdr:twoCellAnchor editAs="oneCell">
    <xdr:from>
      <xdr:col>10</xdr:col>
      <xdr:colOff>1010579</xdr:colOff>
      <xdr:row>10</xdr:row>
      <xdr:rowOff>255549</xdr:rowOff>
    </xdr:from>
    <xdr:to>
      <xdr:col>10</xdr:col>
      <xdr:colOff>3089569</xdr:colOff>
      <xdr:row>10</xdr:row>
      <xdr:rowOff>837844</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42469" y="3345366"/>
          <a:ext cx="2078990" cy="582295"/>
        </a:xfrm>
        <a:prstGeom prst="rect">
          <a:avLst/>
        </a:prstGeom>
        <a:noFill/>
        <a:ln>
          <a:noFill/>
        </a:ln>
      </xdr:spPr>
    </xdr:pic>
    <xdr:clientData/>
  </xdr:twoCellAnchor>
  <xdr:twoCellAnchor editAs="oneCell">
    <xdr:from>
      <xdr:col>10</xdr:col>
      <xdr:colOff>987347</xdr:colOff>
      <xdr:row>11</xdr:row>
      <xdr:rowOff>139390</xdr:rowOff>
    </xdr:from>
    <xdr:to>
      <xdr:col>10</xdr:col>
      <xdr:colOff>2682797</xdr:colOff>
      <xdr:row>11</xdr:row>
      <xdr:rowOff>872815</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19237" y="4367561"/>
          <a:ext cx="1695450" cy="733425"/>
        </a:xfrm>
        <a:prstGeom prst="rect">
          <a:avLst/>
        </a:prstGeom>
        <a:noFill/>
        <a:ln>
          <a:noFill/>
        </a:ln>
      </xdr:spPr>
    </xdr:pic>
    <xdr:clientData/>
  </xdr:twoCellAnchor>
  <xdr:twoCellAnchor editAs="oneCell">
    <xdr:from>
      <xdr:col>10</xdr:col>
      <xdr:colOff>755031</xdr:colOff>
      <xdr:row>12</xdr:row>
      <xdr:rowOff>197469</xdr:rowOff>
    </xdr:from>
    <xdr:to>
      <xdr:col>10</xdr:col>
      <xdr:colOff>3041031</xdr:colOff>
      <xdr:row>12</xdr:row>
      <xdr:rowOff>928989</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86921" y="5563993"/>
          <a:ext cx="2286000" cy="731520"/>
        </a:xfrm>
        <a:prstGeom prst="rect">
          <a:avLst/>
        </a:prstGeom>
        <a:noFill/>
        <a:ln>
          <a:noFill/>
        </a:ln>
      </xdr:spPr>
    </xdr:pic>
    <xdr:clientData/>
  </xdr:twoCellAnchor>
  <xdr:twoCellAnchor editAs="oneCell">
    <xdr:from>
      <xdr:col>10</xdr:col>
      <xdr:colOff>917653</xdr:colOff>
      <xdr:row>13</xdr:row>
      <xdr:rowOff>209086</xdr:rowOff>
    </xdr:from>
    <xdr:to>
      <xdr:col>10</xdr:col>
      <xdr:colOff>2898853</xdr:colOff>
      <xdr:row>13</xdr:row>
      <xdr:rowOff>856786</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249543" y="6713964"/>
          <a:ext cx="1981200" cy="647700"/>
        </a:xfrm>
        <a:prstGeom prst="rect">
          <a:avLst/>
        </a:prstGeom>
        <a:noFill/>
        <a:ln>
          <a:noFill/>
        </a:ln>
      </xdr:spPr>
    </xdr:pic>
    <xdr:clientData/>
  </xdr:twoCellAnchor>
  <xdr:twoCellAnchor editAs="oneCell">
    <xdr:from>
      <xdr:col>10</xdr:col>
      <xdr:colOff>720183</xdr:colOff>
      <xdr:row>14</xdr:row>
      <xdr:rowOff>127774</xdr:rowOff>
    </xdr:from>
    <xdr:to>
      <xdr:col>10</xdr:col>
      <xdr:colOff>3006183</xdr:colOff>
      <xdr:row>14</xdr:row>
      <xdr:rowOff>727849</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52073" y="7771006"/>
          <a:ext cx="2286000" cy="6000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2" zoomScale="82" zoomScaleNormal="82" zoomScalePageLayoutView="140" workbookViewId="0">
      <selection activeCell="F14" sqref="F14"/>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4" t="s">
        <v>22</v>
      </c>
      <c r="D2" s="85"/>
      <c r="F2" s="77" t="s">
        <v>1</v>
      </c>
      <c r="G2" s="78"/>
      <c r="H2" s="57"/>
      <c r="I2" s="57"/>
      <c r="J2" s="24"/>
    </row>
    <row r="3" spans="1:16" ht="15.75" x14ac:dyDescent="0.25">
      <c r="A3" s="55"/>
      <c r="B3" s="60" t="s">
        <v>9</v>
      </c>
      <c r="C3" s="86">
        <v>5</v>
      </c>
      <c r="D3" s="87"/>
      <c r="F3" s="79"/>
      <c r="G3" s="80"/>
      <c r="H3" s="57"/>
      <c r="I3" s="57"/>
      <c r="J3" s="24"/>
    </row>
    <row r="4" spans="1:16" ht="15.75" x14ac:dyDescent="0.25">
      <c r="A4" s="55"/>
      <c r="B4" s="60" t="s">
        <v>55</v>
      </c>
      <c r="C4" s="88" t="s">
        <v>150</v>
      </c>
      <c r="D4" s="89"/>
      <c r="E4" s="55"/>
      <c r="F4" s="61" t="s">
        <v>56</v>
      </c>
      <c r="G4" s="62" t="s">
        <v>57</v>
      </c>
      <c r="H4" s="57"/>
      <c r="I4" s="57"/>
      <c r="J4" s="24"/>
      <c r="K4" s="24"/>
    </row>
    <row r="5" spans="1:16" ht="16.5" thickBot="1" x14ac:dyDescent="0.3">
      <c r="A5" s="55"/>
      <c r="B5" s="63" t="s">
        <v>2</v>
      </c>
      <c r="C5" s="90" t="s">
        <v>149</v>
      </c>
      <c r="D5" s="91"/>
      <c r="E5" s="55"/>
      <c r="F5" s="64" t="str">
        <f>IF(G4="Recurso","Motor del recurso","")</f>
        <v>Motor del recurso</v>
      </c>
      <c r="G5" s="64" t="s">
        <v>70</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151</v>
      </c>
      <c r="D7" s="67" t="s">
        <v>40</v>
      </c>
      <c r="F7" s="55"/>
      <c r="G7" s="55"/>
      <c r="H7" s="55"/>
      <c r="I7" s="55"/>
      <c r="J7" s="24"/>
      <c r="K7" s="24"/>
    </row>
    <row r="8" spans="1:16" s="72" customFormat="1" ht="16.5" thickBot="1" x14ac:dyDescent="0.3">
      <c r="A8" s="68"/>
      <c r="B8" s="68"/>
      <c r="C8" s="68"/>
      <c r="D8" s="69"/>
      <c r="E8" s="69"/>
      <c r="F8" s="81" t="s">
        <v>63</v>
      </c>
      <c r="G8" s="82"/>
      <c r="H8" s="82"/>
      <c r="I8" s="83"/>
      <c r="J8" s="70"/>
      <c r="K8" s="71"/>
      <c r="L8" s="56"/>
      <c r="M8" s="56"/>
      <c r="N8" s="56"/>
      <c r="O8" s="56"/>
      <c r="P8" s="56"/>
    </row>
    <row r="9" spans="1:16" ht="26.25" thickBot="1" x14ac:dyDescent="0.3">
      <c r="A9" s="15" t="s">
        <v>3</v>
      </c>
      <c r="B9" s="75" t="s">
        <v>10</v>
      </c>
      <c r="C9" s="6" t="s">
        <v>4</v>
      </c>
      <c r="D9" s="6" t="s">
        <v>5</v>
      </c>
      <c r="E9" s="6" t="s">
        <v>6</v>
      </c>
      <c r="F9" s="49" t="s">
        <v>62</v>
      </c>
      <c r="G9" s="49" t="s">
        <v>60</v>
      </c>
      <c r="H9" s="49" t="s">
        <v>61</v>
      </c>
      <c r="I9" s="49" t="s">
        <v>138</v>
      </c>
      <c r="J9" s="7" t="s">
        <v>7</v>
      </c>
      <c r="K9" s="8" t="s">
        <v>8</v>
      </c>
    </row>
    <row r="10" spans="1:16" s="71" customFormat="1" ht="90" customHeight="1" x14ac:dyDescent="0.25">
      <c r="A10" s="2" t="str">
        <f>IF(OR(B10&lt;&gt;"",J10&lt;&gt;""),"IMG01","")</f>
        <v>IMG01</v>
      </c>
      <c r="B10" s="76" t="s">
        <v>152</v>
      </c>
      <c r="C10" s="9" t="str">
        <f>IF(OR(B10&lt;&gt;"",J10&lt;&gt;""),IF($G$4="Recurso",CONCATENATE($G$4," ",$G$5),$G$4),"")</f>
        <v>Recurso M3A</v>
      </c>
      <c r="D10" s="3" t="s">
        <v>153</v>
      </c>
      <c r="E10" s="3" t="s">
        <v>146</v>
      </c>
      <c r="F10" s="3" t="str">
        <f>IF(OR(B10&lt;&gt;"",J10&lt;&gt;""),CONCATENATE($C$7,"_",$A10,IF($G$4="Cuaderno de Estudio","_small",CONCATENATE(IF(I10="","","n"),IF(LEFT($G$5,1)="F",".jpg",".png")))),"")</f>
        <v>MA_05_03_CO_REC260_IMG01n.png</v>
      </c>
      <c r="G10" s="3" t="str">
        <f>IF(F10&lt;&gt;"",IF($G$4="Recurso",IF(LEFT($G$5,1)="M",VLOOKUP($G$5,'Definición técnica de imagenes'!$A$3:$G$17,5,FALSE),IF($G$5="F1",'Definición técnica de imagenes'!$E$15,'Definición técnica de imagenes'!$F$13)),'Definición técnica de imagenes'!$E$16),"")</f>
        <v>110 x 110 px</v>
      </c>
      <c r="H10" s="3" t="str">
        <f>IF(I10&lt;&gt;"",IF(OR(B10&lt;&gt;"",J10&lt;&gt;""),CONCATENATE($C$7,"_",$A10,IF($G$4="Cuaderno de Estudio","_zoom",CONCATENATE("a",IF(LEFT($G$5,1)="F",".jpg",".png")))),""),"")</f>
        <v>MA_05_03_CO_REC260_IMG01a.png</v>
      </c>
      <c r="I10" s="3">
        <f>IF(OR(B10&lt;&gt;"",J10&lt;&gt;""),IF($G$4="Recurso",IF(LEFT($G$5,1)="M",VLOOKUP($G$5,'Definición técnica de imagenes'!$A$3:$G$17,6,FALSE),IF($G$5="F1","","")),'Definición técnica de imagenes'!$F$16),"")</f>
        <v>0</v>
      </c>
      <c r="J10" s="51" t="s">
        <v>155</v>
      </c>
      <c r="K10" s="4"/>
    </row>
    <row r="11" spans="1:16" s="71" customFormat="1" ht="90" customHeight="1" x14ac:dyDescent="0.25">
      <c r="A11" s="2" t="s">
        <v>147</v>
      </c>
      <c r="B11" s="76" t="s">
        <v>152</v>
      </c>
      <c r="C11" s="9" t="str">
        <f t="shared" ref="C11:C22" si="0">IF(OR(B11&lt;&gt;"",J11&lt;&gt;""),IF($G$4="Recurso",CONCATENATE($G$4," ",$G$5),$G$4),"")</f>
        <v>Recurso M3A</v>
      </c>
      <c r="D11" s="3" t="s">
        <v>153</v>
      </c>
      <c r="E11" s="3" t="s">
        <v>146</v>
      </c>
      <c r="F11" s="3" t="str">
        <f t="shared" ref="F11:F74" si="1">IF(OR(B11&lt;&gt;"",J11&lt;&gt;""),CONCATENATE($C$7,"_",$A11,IF($G$4="Cuaderno de Estudio","_small",CONCATENATE(IF(I11="","","n"),IF(LEFT($G$5,1)="F",".jpg",".png")))),"")</f>
        <v>MA_05_03_CO_REC260_IMG02n.png</v>
      </c>
      <c r="G11" s="3" t="str">
        <f>IF(F11&lt;&gt;"",IF($G$4="Recurso",IF(LEFT($G$5,1)="M",VLOOKUP($G$5,'Definición técnica de imagenes'!$A$3:$G$17,5,FALSE),IF($G$5="F1",'Definición técnica de imagenes'!$E$15,'Definición técnica de imagenes'!$F$13)),'Definición técnica de imagenes'!$E$16),"")</f>
        <v>110 x 110 px</v>
      </c>
      <c r="H11" s="3" t="str">
        <f t="shared" ref="H11:H15" si="2">IF(I11&lt;&gt;"",IF(OR(B11&lt;&gt;"",J11&lt;&gt;""),CONCATENATE($C$7,"_",$A11,IF($G$4="Cuaderno de Estudio","_zoom",CONCATENATE("a",IF(LEFT($G$5,1)="F",".jpg",".png")))),""),"")</f>
        <v>MA_05_03_CO_REC260_IMG02a.png</v>
      </c>
      <c r="I11" s="3">
        <f>IF(OR(B11&lt;&gt;"",J11&lt;&gt;""),IF($G$4="Recurso",IF(LEFT($G$5,1)="M",VLOOKUP($G$5,'Definición técnica de imagenes'!$A$3:$G$17,6,FALSE),IF($G$5="F1","","")),'Definición técnica de imagenes'!$F$16),"")</f>
        <v>0</v>
      </c>
      <c r="J11" s="51" t="s">
        <v>156</v>
      </c>
      <c r="K11" s="3"/>
    </row>
    <row r="12" spans="1:16" s="71" customFormat="1" ht="90" customHeight="1" x14ac:dyDescent="0.25">
      <c r="A12" s="2" t="s">
        <v>148</v>
      </c>
      <c r="B12" s="76" t="s">
        <v>152</v>
      </c>
      <c r="C12" s="9" t="str">
        <f t="shared" si="0"/>
        <v>Recurso M3A</v>
      </c>
      <c r="D12" s="3" t="s">
        <v>153</v>
      </c>
      <c r="E12" s="3" t="s">
        <v>146</v>
      </c>
      <c r="F12" s="3" t="str">
        <f t="shared" si="1"/>
        <v>MA_05_03_CO_REC260_IMG03n.png</v>
      </c>
      <c r="G12" s="3" t="str">
        <f>IF(F12&lt;&gt;"",IF($G$4="Recurso",IF(LEFT($G$5,1)="M",VLOOKUP($G$5,'Definición técnica de imagenes'!$A$3:$G$17,5,FALSE),IF($G$5="F1",'Definición técnica de imagenes'!$E$15,'Definición técnica de imagenes'!$F$13)),'Definición técnica de imagenes'!$E$16),"")</f>
        <v>110 x 110 px</v>
      </c>
      <c r="H12" s="3" t="str">
        <f t="shared" si="2"/>
        <v>MA_05_03_CO_REC260_IMG03a.png</v>
      </c>
      <c r="I12" s="3">
        <f>IF(OR(B12&lt;&gt;"",J12&lt;&gt;""),IF($G$4="Recurso",IF(LEFT($G$5,1)="M",VLOOKUP($G$5,'Definición técnica de imagenes'!$A$3:$G$17,6,FALSE),IF($G$5="F1","","")),'Definición técnica de imagenes'!$F$16),"")</f>
        <v>0</v>
      </c>
      <c r="J12" s="51" t="s">
        <v>156</v>
      </c>
      <c r="K12" s="4"/>
    </row>
    <row r="13" spans="1:16" s="71" customFormat="1" ht="90" customHeight="1" x14ac:dyDescent="0.25">
      <c r="A13" s="2" t="s">
        <v>154</v>
      </c>
      <c r="B13" s="76" t="s">
        <v>152</v>
      </c>
      <c r="C13" s="9" t="str">
        <f t="shared" si="0"/>
        <v>Recurso M3A</v>
      </c>
      <c r="D13" s="3" t="s">
        <v>153</v>
      </c>
      <c r="E13" s="3" t="s">
        <v>146</v>
      </c>
      <c r="F13" s="3" t="str">
        <f t="shared" si="1"/>
        <v>MA_05_03_CO_REC260_IMG04.png</v>
      </c>
      <c r="G13" s="3" t="str">
        <f>IF(F13&lt;&gt;"",IF($G$4="Recurso",IF(LEFT($G$5,1)="M",VLOOKUP($G$5,'Definición técnica de imagenes'!$A$3:$G$17,5,FALSE),IF($G$5="F1",'Definición técnica de imagenes'!$E$15,'Definición técnica de imagenes'!$F$13)),'Definición técnica de imagenes'!$E$16),"")</f>
        <v>110 x 110 px</v>
      </c>
      <c r="H13" s="3" t="str">
        <f t="shared" si="2"/>
        <v/>
      </c>
      <c r="I13" s="3"/>
      <c r="J13" s="51" t="s">
        <v>156</v>
      </c>
      <c r="K13" s="4"/>
    </row>
    <row r="14" spans="1:16" s="71" customFormat="1" ht="90" customHeight="1" x14ac:dyDescent="0.25">
      <c r="A14" s="2" t="s">
        <v>157</v>
      </c>
      <c r="B14" s="76" t="s">
        <v>152</v>
      </c>
      <c r="C14" s="9" t="str">
        <f t="shared" si="0"/>
        <v>Recurso M3A</v>
      </c>
      <c r="D14" s="52" t="s">
        <v>153</v>
      </c>
      <c r="E14" s="3" t="s">
        <v>146</v>
      </c>
      <c r="F14" s="3" t="str">
        <f t="shared" si="1"/>
        <v>MA_05_03_CO_REC260_IMG05.png</v>
      </c>
      <c r="G14" s="3" t="str">
        <f>IF(F14&lt;&gt;"",IF($G$4="Recurso",IF(LEFT($G$5,1)="M",VLOOKUP($G$5,'Definición técnica de imagenes'!$A$3:$G$17,5,FALSE),IF($G$5="F1",'Definición técnica de imagenes'!$E$15,'Definición técnica de imagenes'!$F$13)),'Definición técnica de imagenes'!$E$16),"")</f>
        <v>110 x 110 px</v>
      </c>
      <c r="H14" s="3" t="str">
        <f t="shared" si="2"/>
        <v/>
      </c>
      <c r="I14" s="3"/>
      <c r="J14" s="51" t="s">
        <v>156</v>
      </c>
      <c r="K14" s="4"/>
    </row>
    <row r="15" spans="1:16" s="71" customFormat="1" ht="60.6" customHeight="1" x14ac:dyDescent="0.25">
      <c r="A15" s="2" t="s">
        <v>158</v>
      </c>
      <c r="B15" s="76" t="s">
        <v>152</v>
      </c>
      <c r="C15" s="9" t="str">
        <f t="shared" ref="C15" si="3">IF(OR(B15&lt;&gt;"",J15&lt;&gt;""),IF($G$4="Recurso",CONCATENATE($G$4," ",$G$5),$G$4),"")</f>
        <v>Recurso M3A</v>
      </c>
      <c r="D15" s="52" t="s">
        <v>153</v>
      </c>
      <c r="E15" s="3" t="s">
        <v>146</v>
      </c>
      <c r="F15" s="3" t="str">
        <f t="shared" ref="F15" si="4">IF(OR(B15&lt;&gt;"",J15&lt;&gt;""),CONCATENATE($C$7,"_",$A15,IF($G$4="Cuaderno de Estudio","_small",CONCATENATE(IF(I15="","","n"),IF(LEFT($G$5,1)="F",".jpg",".png")))),"")</f>
        <v>MA_05_03_CO_REC260_IMG06.png</v>
      </c>
      <c r="G15" s="3" t="str">
        <f>IF(F15&lt;&gt;"",IF($G$4="Recurso",IF(LEFT($G$5,1)="M",VLOOKUP($G$5,'Definición técnica de imagenes'!$A$3:$G$17,5,FALSE),IF($G$5="F1",'Definición técnica de imagenes'!$E$15,'Definición técnica de imagenes'!$F$13)),'Definición técnica de imagenes'!$E$16),"")</f>
        <v>110 x 110 px</v>
      </c>
      <c r="H15" s="3" t="str">
        <f t="shared" si="2"/>
        <v/>
      </c>
      <c r="I15" s="3"/>
      <c r="J15" s="51" t="s">
        <v>155</v>
      </c>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5">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ref="H20:H74" si="6">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1" customFormat="1" x14ac:dyDescent="0.25">
      <c r="A21" s="2" t="str">
        <f t="shared" si="5"/>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6"/>
        <v/>
      </c>
      <c r="I21" s="3" t="str">
        <f>IF(OR(B21&lt;&gt;"",J21&lt;&gt;""),IF($G$4="Recurso",IF(LEFT($G$5,1)="M",VLOOKUP($G$5,'Definición técnica de imagenes'!$A$3:$G$17,6,FALSE),IF($G$5="F1","","")),'Definición técnica de imagenes'!$F$16),"")</f>
        <v/>
      </c>
      <c r="J21" s="13"/>
      <c r="K21" s="13"/>
    </row>
    <row r="22" spans="1:11" s="71" customFormat="1" x14ac:dyDescent="0.25">
      <c r="A22" s="2" t="str">
        <f t="shared" si="5"/>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6"/>
        <v/>
      </c>
      <c r="I22" s="3" t="str">
        <f>IF(OR(B22&lt;&gt;"",J22&lt;&gt;""),IF($G$4="Recurso",IF(LEFT($G$5,1)="M",VLOOKUP($G$5,'Definición técnica de imagenes'!$A$3:$G$17,6,FALSE),IF($G$5="F1","","")),'Definición técnica de imagenes'!$F$16),"")</f>
        <v/>
      </c>
      <c r="J22" s="3"/>
      <c r="K22" s="4"/>
    </row>
    <row r="23" spans="1:11" s="71" customFormat="1" x14ac:dyDescent="0.25">
      <c r="A23" s="2" t="str">
        <f t="shared" si="5"/>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6"/>
        <v/>
      </c>
      <c r="I23" s="3" t="str">
        <f>IF(OR(B23&lt;&gt;"",J23&lt;&gt;""),IF($G$4="Recurso",IF(LEFT($G$5,1)="M",VLOOKUP($G$5,'Definición técnica de imagenes'!$A$3:$G$17,6,FALSE),IF($G$5="F1","","")),'Definición técnica de imagenes'!$F$16),"")</f>
        <v/>
      </c>
      <c r="J23" s="4"/>
      <c r="K23" s="4"/>
    </row>
    <row r="24" spans="1:11" s="71" customFormat="1" x14ac:dyDescent="0.25">
      <c r="A24" s="2" t="str">
        <f t="shared" si="5"/>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6"/>
        <v/>
      </c>
      <c r="I24" s="3" t="str">
        <f>IF(OR(B24&lt;&gt;"",J24&lt;&gt;""),IF($G$4="Recurso",IF(LEFT($G$5,1)="M",VLOOKUP($G$5,'Definición técnica de imagenes'!$A$3:$G$17,6,FALSE),IF($G$5="F1","","")),'Definición técnica de imagenes'!$F$16),"")</f>
        <v/>
      </c>
      <c r="J24" s="3"/>
      <c r="K24" s="3"/>
    </row>
    <row r="25" spans="1:11" s="71" customFormat="1" x14ac:dyDescent="0.25">
      <c r="A25" s="2" t="str">
        <f t="shared" si="5"/>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6"/>
        <v/>
      </c>
      <c r="I25" s="3" t="str">
        <f>IF(OR(B25&lt;&gt;"",J25&lt;&gt;""),IF($G$4="Recurso",IF(LEFT($G$5,1)="M",VLOOKUP($G$5,'Definición técnica de imagenes'!$A$3:$G$17,6,FALSE),IF($G$5="F1","","")),'Definición técnica de imagenes'!$F$16),"")</f>
        <v/>
      </c>
      <c r="J25" s="3"/>
      <c r="K25" s="4"/>
    </row>
    <row r="26" spans="1:11" s="71" customFormat="1" x14ac:dyDescent="0.25">
      <c r="A26" s="2" t="str">
        <f t="shared" si="5"/>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6"/>
        <v/>
      </c>
      <c r="I26" s="3" t="str">
        <f>IF(OR(B26&lt;&gt;"",J26&lt;&gt;""),IF($G$4="Recurso",IF(LEFT($G$5,1)="M",VLOOKUP($G$5,'Definición técnica de imagenes'!$A$3:$G$17,6,FALSE),IF($G$5="F1","","")),'Definición técnica de imagenes'!$F$16),"")</f>
        <v/>
      </c>
      <c r="J26" s="3"/>
      <c r="K26" s="4"/>
    </row>
    <row r="27" spans="1:11" s="71" customFormat="1" x14ac:dyDescent="0.25">
      <c r="A27" s="2" t="str">
        <f t="shared" si="5"/>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6"/>
        <v/>
      </c>
      <c r="I27" s="3" t="str">
        <f>IF(OR(B27&lt;&gt;"",J27&lt;&gt;""),IF($G$4="Recurso",IF(LEFT($G$5,1)="M",VLOOKUP($G$5,'Definición técnica de imagenes'!$A$3:$G$17,6,FALSE),IF($G$5="F1","","")),'Definición técnica de imagenes'!$F$16),"")</f>
        <v/>
      </c>
      <c r="J27" s="4"/>
      <c r="K27" s="4"/>
    </row>
    <row r="28" spans="1:11" s="71" customFormat="1" x14ac:dyDescent="0.25">
      <c r="A28" s="2" t="str">
        <f t="shared" si="5"/>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6"/>
        <v/>
      </c>
      <c r="I28" s="3" t="str">
        <f>IF(OR(B28&lt;&gt;"",J28&lt;&gt;""),IF($G$4="Recurso",IF(LEFT($G$5,1)="M",VLOOKUP($G$5,'Definición técnica de imagenes'!$A$3:$G$17,6,FALSE),IF($G$5="F1","","")),'Definición técnica de imagenes'!$F$16),"")</f>
        <v/>
      </c>
      <c r="J28" s="4"/>
      <c r="K28" s="4"/>
    </row>
    <row r="29" spans="1:11" s="71" customFormat="1" x14ac:dyDescent="0.25">
      <c r="A29" s="2" t="str">
        <f t="shared" si="5"/>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6"/>
        <v/>
      </c>
      <c r="I29" s="3" t="str">
        <f>IF(OR(B29&lt;&gt;"",J29&lt;&gt;""),IF($G$4="Recurso",IF(LEFT($G$5,1)="M",VLOOKUP($G$5,'Definición técnica de imagenes'!$A$3:$G$17,6,FALSE),IF($G$5="F1","","")),'Definición técnica de imagenes'!$F$16),"")</f>
        <v/>
      </c>
      <c r="J29" s="4"/>
      <c r="K29" s="4"/>
    </row>
    <row r="30" spans="1:11" s="71" customFormat="1" x14ac:dyDescent="0.25">
      <c r="A30" s="2" t="str">
        <f t="shared" si="5"/>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6"/>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6"/>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6"/>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6"/>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6"/>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6"/>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6"/>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6"/>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6"/>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6"/>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6"/>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6"/>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6"/>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6"/>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6"/>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6"/>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6"/>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6"/>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6"/>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6"/>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6"/>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6"/>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6"/>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6"/>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6"/>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6"/>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6"/>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6"/>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6"/>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6"/>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6"/>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6"/>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6"/>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6"/>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6"/>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6"/>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6"/>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6"/>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6"/>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6"/>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6"/>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6"/>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6"/>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6"/>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6"/>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7">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8">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7"/>
        <v/>
      </c>
      <c r="G76" s="3" t="str">
        <f>IF(F76&lt;&gt;"",IF($G$4="Recurso",IF(LEFT($G$5,1)="M",VLOOKUP($G$5,'Definición técnica de imagenes'!$A$3:$G$17,5,FALSE),IF($G$5="F1",'Definición técnica de imagenes'!$E$15,'Definición técnica de imagenes'!$F$13)),'Definición técnica de imagenes'!$E$16),"")</f>
        <v/>
      </c>
      <c r="H76" s="3" t="str">
        <f t="shared" si="8"/>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7"/>
        <v/>
      </c>
      <c r="G77" s="3" t="str">
        <f>IF(F77&lt;&gt;"",IF($G$4="Recurso",IF(LEFT($G$5,1)="M",VLOOKUP($G$5,'Definición técnica de imagenes'!$A$3:$G$17,5,FALSE),IF($G$5="F1",'Definición técnica de imagenes'!$E$15,'Definición técnica de imagenes'!$F$13)),'Definición técnica de imagenes'!$E$16),"")</f>
        <v/>
      </c>
      <c r="H77" s="3" t="str">
        <f t="shared" si="8"/>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7"/>
        <v/>
      </c>
      <c r="G78" s="3" t="str">
        <f>IF(F78&lt;&gt;"",IF($G$4="Recurso",IF(LEFT($G$5,1)="M",VLOOKUP($G$5,'Definición técnica de imagenes'!$A$3:$G$17,5,FALSE),IF($G$5="F1",'Definición técnica de imagenes'!$E$15,'Definición técnica de imagenes'!$F$13)),'Definición técnica de imagenes'!$E$16),"")</f>
        <v/>
      </c>
      <c r="H78" s="3" t="str">
        <f t="shared" si="8"/>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7"/>
        <v/>
      </c>
      <c r="G79" s="3" t="str">
        <f>IF(F79&lt;&gt;"",IF($G$4="Recurso",IF(LEFT($G$5,1)="M",VLOOKUP($G$5,'Definición técnica de imagenes'!$A$3:$G$17,5,FALSE),IF($G$5="F1",'Definición técnica de imagenes'!$E$15,'Definición técnica de imagenes'!$F$13)),'Definición técnica de imagenes'!$E$16),"")</f>
        <v/>
      </c>
      <c r="H79" s="3" t="str">
        <f t="shared" si="8"/>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7"/>
        <v/>
      </c>
      <c r="G80" s="3" t="str">
        <f>IF(F80&lt;&gt;"",IF($G$4="Recurso",IF(LEFT($G$5,1)="M",VLOOKUP($G$5,'Definición técnica de imagenes'!$A$3:$G$17,5,FALSE),IF($G$5="F1",'Definición técnica de imagenes'!$E$15,'Definición técnica de imagenes'!$F$13)),'Definición técnica de imagenes'!$E$16),"")</f>
        <v/>
      </c>
      <c r="H80" s="3" t="str">
        <f t="shared" si="8"/>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7"/>
        <v/>
      </c>
      <c r="G81" s="3" t="str">
        <f>IF(F81&lt;&gt;"",IF($G$4="Recurso",IF(LEFT($G$5,1)="M",VLOOKUP($G$5,'Definición técnica de imagenes'!$A$3:$G$17,5,FALSE),IF($G$5="F1",'Definición técnica de imagenes'!$E$15,'Definición técnica de imagenes'!$F$13)),'Definición técnica de imagenes'!$E$16),"")</f>
        <v/>
      </c>
      <c r="H81" s="3" t="str">
        <f t="shared" si="8"/>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7"/>
        <v/>
      </c>
      <c r="G82" s="3" t="str">
        <f>IF(F82&lt;&gt;"",IF($G$4="Recurso",IF(LEFT($G$5,1)="M",VLOOKUP($G$5,'Definición técnica de imagenes'!$A$3:$G$17,5,FALSE),IF($G$5="F1",'Definición técnica de imagenes'!$E$15,'Definición técnica de imagenes'!$F$13)),'Definición técnica de imagenes'!$E$16),"")</f>
        <v/>
      </c>
      <c r="H82" s="3" t="str">
        <f t="shared" si="8"/>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7"/>
        <v/>
      </c>
      <c r="G83" s="3" t="str">
        <f>IF(F83&lt;&gt;"",IF($G$4="Recurso",IF(LEFT($G$5,1)="M",VLOOKUP($G$5,'Definición técnica de imagenes'!$A$3:$G$17,5,FALSE),IF($G$5="F1",'Definición técnica de imagenes'!$E$15,'Definición técnica de imagenes'!$F$13)),'Definición técnica de imagenes'!$E$16),"")</f>
        <v/>
      </c>
      <c r="H83" s="3" t="str">
        <f t="shared" si="8"/>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7"/>
        <v/>
      </c>
      <c r="G84" s="3" t="str">
        <f>IF(F84&lt;&gt;"",IF($G$4="Recurso",IF(LEFT($G$5,1)="M",VLOOKUP($G$5,'Definición técnica de imagenes'!$A$3:$G$17,5,FALSE),IF($G$5="F1",'Definición técnica de imagenes'!$E$15,'Definición técnica de imagenes'!$F$13)),'Definición técnica de imagenes'!$E$16),"")</f>
        <v/>
      </c>
      <c r="H84" s="3" t="str">
        <f t="shared" si="8"/>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7"/>
        <v/>
      </c>
      <c r="G85" s="3" t="str">
        <f>IF(F85&lt;&gt;"",IF($G$4="Recurso",IF(LEFT($G$5,1)="M",VLOOKUP($G$5,'Definición técnica de imagenes'!$A$3:$G$17,5,FALSE),IF($G$5="F1",'Definición técnica de imagenes'!$E$15,'Definición técnica de imagenes'!$F$13)),'Definición técnica de imagenes'!$E$16),"")</f>
        <v/>
      </c>
      <c r="H85" s="3" t="str">
        <f t="shared" si="8"/>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7"/>
        <v/>
      </c>
      <c r="G86" s="3" t="str">
        <f>IF(F86&lt;&gt;"",IF($G$4="Recurso",IF(LEFT($G$5,1)="M",VLOOKUP($G$5,'Definición técnica de imagenes'!$A$3:$G$17,5,FALSE),IF($G$5="F1",'Definición técnica de imagenes'!$E$15,'Definición técnica de imagenes'!$F$13)),'Definición técnica de imagenes'!$E$16),"")</f>
        <v/>
      </c>
      <c r="H86" s="3" t="str">
        <f t="shared" si="8"/>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7"/>
        <v/>
      </c>
      <c r="G87" s="3" t="str">
        <f>IF(F87&lt;&gt;"",IF($G$4="Recurso",IF(LEFT($G$5,1)="M",VLOOKUP($G$5,'Definición técnica de imagenes'!$A$3:$G$17,5,FALSE),IF($G$5="F1",'Definición técnica de imagenes'!$E$15,'Definición técnica de imagenes'!$F$13)),'Definición técnica de imagenes'!$E$16),"")</f>
        <v/>
      </c>
      <c r="H87" s="3" t="str">
        <f t="shared" si="8"/>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7"/>
        <v/>
      </c>
      <c r="G88" s="3" t="str">
        <f>IF(F88&lt;&gt;"",IF($G$4="Recurso",IF(LEFT($G$5,1)="M",VLOOKUP($G$5,'Definición técnica de imagenes'!$A$3:$G$17,5,FALSE),IF($G$5="F1",'Definición técnica de imagenes'!$E$15,'Definición técnica de imagenes'!$F$13)),'Definición técnica de imagenes'!$E$16),"")</f>
        <v/>
      </c>
      <c r="H88" s="3" t="str">
        <f t="shared" si="8"/>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7"/>
        <v/>
      </c>
      <c r="G89" s="3" t="str">
        <f>IF(F89&lt;&gt;"",IF($G$4="Recurso",IF(LEFT($G$5,1)="M",VLOOKUP($G$5,'Definición técnica de imagenes'!$A$3:$G$17,5,FALSE),IF($G$5="F1",'Definición técnica de imagenes'!$E$15,'Definición técnica de imagenes'!$F$13)),'Definición técnica de imagenes'!$E$16),"")</f>
        <v/>
      </c>
      <c r="H89" s="3" t="str">
        <f t="shared" si="8"/>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7"/>
        <v/>
      </c>
      <c r="G90" s="3" t="str">
        <f>IF(F90&lt;&gt;"",IF($G$4="Recurso",IF(LEFT($G$5,1)="M",VLOOKUP($G$5,'Definición técnica de imagenes'!$A$3:$G$17,5,FALSE),IF($G$5="F1",'Definición técnica de imagenes'!$E$15,'Definición técnica de imagenes'!$F$13)),'Definición técnica de imagenes'!$E$16),"")</f>
        <v/>
      </c>
      <c r="H90" s="3" t="str">
        <f t="shared" si="8"/>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7"/>
        <v/>
      </c>
      <c r="G91" s="3" t="str">
        <f>IF(F91&lt;&gt;"",IF($G$4="Recurso",IF(LEFT($G$5,1)="M",VLOOKUP($G$5,'Definición técnica de imagenes'!$A$3:$G$17,5,FALSE),IF($G$5="F1",'Definición técnica de imagenes'!$E$15,'Definición técnica de imagenes'!$F$13)),'Definición técnica de imagenes'!$E$16),"")</f>
        <v/>
      </c>
      <c r="H91" s="3" t="str">
        <f t="shared" si="8"/>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7"/>
        <v/>
      </c>
      <c r="G92" s="3" t="str">
        <f>IF(F92&lt;&gt;"",IF($G$4="Recurso",IF(LEFT($G$5,1)="M",VLOOKUP($G$5,'Definición técnica de imagenes'!$A$3:$G$17,5,FALSE),IF($G$5="F1",'Definición técnica de imagenes'!$E$15,'Definición técnica de imagenes'!$F$13)),'Definición técnica de imagenes'!$E$16),"")</f>
        <v/>
      </c>
      <c r="H92" s="3" t="str">
        <f t="shared" si="8"/>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7"/>
        <v/>
      </c>
      <c r="G93" s="3" t="str">
        <f>IF(F93&lt;&gt;"",IF($G$4="Recurso",IF(LEFT($G$5,1)="M",VLOOKUP($G$5,'Definición técnica de imagenes'!$A$3:$G$17,5,FALSE),IF($G$5="F1",'Definición técnica de imagenes'!$E$15,'Definición técnica de imagenes'!$F$13)),'Definición técnica de imagenes'!$E$16),"")</f>
        <v/>
      </c>
      <c r="H93" s="3" t="str">
        <f t="shared" si="8"/>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7"/>
        <v/>
      </c>
      <c r="G94" s="3" t="str">
        <f>IF(F94&lt;&gt;"",IF($G$4="Recurso",IF(LEFT($G$5,1)="M",VLOOKUP($G$5,'Definición técnica de imagenes'!$A$3:$G$17,5,FALSE),IF($G$5="F1",'Definición técnica de imagenes'!$E$15,'Definición técnica de imagenes'!$F$13)),'Definición técnica de imagenes'!$E$16),"")</f>
        <v/>
      </c>
      <c r="H94" s="3" t="str">
        <f t="shared" si="8"/>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7"/>
        <v/>
      </c>
      <c r="G95" s="3" t="str">
        <f>IF(F95&lt;&gt;"",IF($G$4="Recurso",IF(LEFT($G$5,1)="M",VLOOKUP($G$5,'Definición técnica de imagenes'!$A$3:$G$17,5,FALSE),IF($G$5="F1",'Definición técnica de imagenes'!$E$15,'Definición técnica de imagenes'!$F$13)),'Definición técnica de imagenes'!$E$16),"")</f>
        <v/>
      </c>
      <c r="H95" s="3" t="str">
        <f t="shared" si="8"/>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7"/>
        <v/>
      </c>
      <c r="G96" s="3" t="str">
        <f>IF(F96&lt;&gt;"",IF($G$4="Recurso",IF(LEFT($G$5,1)="M",VLOOKUP($G$5,'Definición técnica de imagenes'!$A$3:$G$17,5,FALSE),IF($G$5="F1",'Definición técnica de imagenes'!$E$15,'Definición técnica de imagenes'!$F$13)),'Definición técnica de imagenes'!$E$16),"")</f>
        <v/>
      </c>
      <c r="H96" s="3" t="str">
        <f t="shared" si="8"/>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7"/>
        <v/>
      </c>
      <c r="G97" s="3" t="str">
        <f>IF(F97&lt;&gt;"",IF($G$4="Recurso",IF(LEFT($G$5,1)="M",VLOOKUP($G$5,'Definición técnica de imagenes'!$A$3:$G$17,5,FALSE),IF($G$5="F1",'Definición técnica de imagenes'!$E$15,'Definición técnica de imagenes'!$F$13)),'Definición técnica de imagenes'!$E$16),"")</f>
        <v/>
      </c>
      <c r="H97" s="3" t="str">
        <f t="shared" si="8"/>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7"/>
        <v/>
      </c>
      <c r="G98" s="3" t="str">
        <f>IF(F98&lt;&gt;"",IF($G$4="Recurso",IF(LEFT($G$5,1)="M",VLOOKUP($G$5,'Definición técnica de imagenes'!$A$3:$G$17,5,FALSE),IF($G$5="F1",'Definición técnica de imagenes'!$E$15,'Definición técnica de imagenes'!$F$13)),'Definición técnica de imagenes'!$E$16),"")</f>
        <v/>
      </c>
      <c r="H98" s="3" t="str">
        <f t="shared" si="8"/>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7"/>
        <v/>
      </c>
      <c r="G99" s="3" t="str">
        <f>IF(F99&lt;&gt;"",IF($G$4="Recurso",IF(LEFT($G$5,1)="M",VLOOKUP($G$5,'Definición técnica de imagenes'!$A$3:$G$17,5,FALSE),IF($G$5="F1",'Definición técnica de imagenes'!$E$15,'Definición técnica de imagenes'!$F$13)),'Definición técnica de imagenes'!$E$16),"")</f>
        <v/>
      </c>
      <c r="H99" s="3" t="str">
        <f t="shared" si="8"/>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7"/>
        <v/>
      </c>
      <c r="G100" s="3" t="str">
        <f>IF(F100&lt;&gt;"",IF($G$4="Recurso",IF(LEFT($G$5,1)="M",VLOOKUP($G$5,'Definición técnica de imagenes'!$A$3:$G$17,5,FALSE),IF($G$5="F1",'Definición técnica de imagenes'!$E$15,'Definición técnica de imagenes'!$F$13)),'Definición técnica de imagenes'!$E$16),"")</f>
        <v/>
      </c>
      <c r="H100" s="3" t="str">
        <f t="shared" si="8"/>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7"/>
        <v/>
      </c>
      <c r="G101" s="3" t="str">
        <f>IF(F101&lt;&gt;"",IF($G$4="Recurso",IF(LEFT($G$5,1)="M",VLOOKUP($G$5,'Definición técnica de imagenes'!$A$3:$G$17,5,FALSE),IF($G$5="F1",'Definición técnica de imagenes'!$E$15,'Definición técnica de imagenes'!$F$13)),'Definición técnica de imagenes'!$E$16),"")</f>
        <v/>
      </c>
      <c r="H101" s="3" t="str">
        <f t="shared" si="8"/>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7"/>
        <v/>
      </c>
      <c r="G102" s="3" t="str">
        <f>IF(F102&lt;&gt;"",IF($G$4="Recurso",IF(LEFT($G$5,1)="M",VLOOKUP($G$5,'Definición técnica de imagenes'!$A$3:$G$17,5,FALSE),IF($G$5="F1",'Definición técnica de imagenes'!$E$15,'Definición técnica de imagenes'!$F$13)),'Definición técnica de imagenes'!$E$16),"")</f>
        <v/>
      </c>
      <c r="H102" s="3" t="str">
        <f t="shared" si="8"/>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7"/>
        <v/>
      </c>
      <c r="G103" s="3" t="str">
        <f>IF(F103&lt;&gt;"",IF($G$4="Recurso",IF(LEFT($G$5,1)="M",VLOOKUP($G$5,'Definición técnica de imagenes'!$A$3:$G$17,5,FALSE),IF($G$5="F1",'Definición técnica de imagenes'!$E$15,'Definición técnica de imagenes'!$F$13)),'Definición técnica de imagenes'!$E$16),"")</f>
        <v/>
      </c>
      <c r="H103" s="3" t="str">
        <f t="shared" si="8"/>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7"/>
        <v/>
      </c>
      <c r="G104" s="3" t="str">
        <f>IF(F104&lt;&gt;"",IF($G$4="Recurso",IF(LEFT($G$5,1)="M",VLOOKUP($G$5,'Definición técnica de imagenes'!$A$3:$G$17,5,FALSE),IF($G$5="F1",'Definición técnica de imagenes'!$E$15,'Definición técnica de imagenes'!$F$13)),'Definición técnica de imagenes'!$E$16),"")</f>
        <v/>
      </c>
      <c r="H104" s="3" t="str">
        <f t="shared" si="8"/>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7"/>
        <v/>
      </c>
      <c r="G105" s="3" t="str">
        <f>IF(F105&lt;&gt;"",IF($G$4="Recurso",IF(LEFT($G$5,1)="M",VLOOKUP($G$5,'Definición técnica de imagenes'!$A$3:$G$17,5,FALSE),IF($G$5="F1",'Definición técnica de imagenes'!$E$15,'Definición técnica de imagenes'!$F$13)),'Definición técnica de imagenes'!$E$16),"")</f>
        <v/>
      </c>
      <c r="H105" s="3" t="str">
        <f t="shared" si="8"/>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7"/>
        <v/>
      </c>
      <c r="G106" s="3" t="str">
        <f>IF(F106&lt;&gt;"",IF($G$4="Recurso",IF(LEFT($G$5,1)="M",VLOOKUP($G$5,'Definición técnica de imagenes'!$A$3:$G$17,5,FALSE),IF($G$5="F1",'Definición técnica de imagenes'!$E$15,'Definición técnica de imagenes'!$F$13)),'Definición técnica de imagenes'!$E$16),"")</f>
        <v/>
      </c>
      <c r="H106" s="3" t="str">
        <f t="shared" si="8"/>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7"/>
        <v/>
      </c>
      <c r="G107" s="3" t="str">
        <f>IF(F107&lt;&gt;"",IF($G$4="Recurso",IF(LEFT($G$5,1)="M",VLOOKUP($G$5,'Definición técnica de imagenes'!$A$3:$G$17,5,FALSE),IF($G$5="F1",'Definición técnica de imagenes'!$E$15,'Definición técnica de imagenes'!$F$13)),'Definición técnica de imagenes'!$E$16),"")</f>
        <v/>
      </c>
      <c r="H107" s="3" t="str">
        <f t="shared" si="8"/>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7"/>
        <v/>
      </c>
      <c r="G108" s="3" t="str">
        <f>IF(F108&lt;&gt;"",IF($G$4="Recurso",IF(LEFT($G$5,1)="M",VLOOKUP($G$5,'Definición técnica de imagenes'!$A$3:$G$17,5,FALSE),IF($G$5="F1",'Definición técnica de imagenes'!$E$15,'Definición técnica de imagenes'!$F$13)),'Definición técnica de imagenes'!$E$16),"")</f>
        <v/>
      </c>
      <c r="H108" s="3" t="str">
        <f t="shared" si="8"/>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2015-04-09T02:42:55Z</dcterms:modified>
</cp:coreProperties>
</file>