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AUTORIA\RECURSOS\MA_11_05_CO\REC9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670" windowHeight="880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A47" i="1"/>
  <c r="A48" i="1"/>
  <c r="A49" i="1"/>
  <c r="A50" i="1"/>
  <c r="A51" i="1"/>
  <c r="A52" i="1"/>
  <c r="A53" i="1"/>
  <c r="F53" i="1"/>
  <c r="G53" i="1"/>
  <c r="I54" i="1"/>
  <c r="A54" i="1"/>
  <c r="F54" i="1"/>
  <c r="G54" i="1"/>
  <c r="I55" i="1"/>
  <c r="A55" i="1"/>
  <c r="H55" i="1"/>
  <c r="I56" i="1"/>
  <c r="A56" i="1"/>
  <c r="F56" i="1"/>
  <c r="G56" i="1"/>
  <c r="I57" i="1"/>
  <c r="H57" i="1"/>
  <c r="I58" i="1"/>
  <c r="A57" i="1"/>
  <c r="A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A59" i="1"/>
  <c r="F59" i="1"/>
  <c r="G59" i="1"/>
  <c r="F57" i="1"/>
  <c r="G57" i="1"/>
  <c r="F55" i="1"/>
  <c r="G55" i="1"/>
  <c r="H53" i="1"/>
  <c r="F52" i="1"/>
  <c r="G52" i="1"/>
  <c r="H52" i="1"/>
  <c r="F51" i="1"/>
  <c r="G51" i="1"/>
  <c r="H51" i="1"/>
  <c r="F50" i="1"/>
  <c r="G50" i="1"/>
  <c r="H50" i="1"/>
  <c r="A42" i="1"/>
  <c r="A43" i="1"/>
  <c r="A44" i="1"/>
  <c r="A45" i="1"/>
  <c r="A46" i="1"/>
  <c r="F49" i="1"/>
  <c r="G49" i="1"/>
  <c r="H49" i="1"/>
  <c r="F48" i="1"/>
  <c r="G48" i="1"/>
  <c r="H48" i="1"/>
  <c r="H47" i="1"/>
  <c r="H46" i="1"/>
  <c r="H45" i="1"/>
  <c r="H44" i="1"/>
  <c r="H43" i="1"/>
  <c r="H42" i="1"/>
  <c r="H41" i="1"/>
  <c r="A40" i="1"/>
  <c r="H40" i="1"/>
  <c r="H39" i="1"/>
  <c r="H38" i="1"/>
  <c r="H37" i="1"/>
  <c r="H36" i="1"/>
  <c r="A34" i="1"/>
  <c r="A35" i="1"/>
  <c r="H35" i="1"/>
  <c r="H34" i="1"/>
  <c r="H33" i="1"/>
  <c r="H32" i="1"/>
  <c r="H31" i="1"/>
  <c r="A30" i="1"/>
  <c r="H30" i="1"/>
  <c r="H29" i="1"/>
  <c r="H28" i="1"/>
  <c r="H27" i="1"/>
  <c r="H26" i="1"/>
  <c r="H24" i="1"/>
  <c r="H22" i="1"/>
  <c r="A20" i="1"/>
  <c r="H20"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H12" i="1"/>
  <c r="H11" i="1"/>
  <c r="F11" i="1"/>
  <c r="G11" i="1"/>
  <c r="H10" i="1"/>
  <c r="A13" i="1"/>
  <c r="F13" i="1"/>
  <c r="G13" i="1"/>
  <c r="F10" i="1"/>
  <c r="G10" i="1"/>
  <c r="A14" i="1"/>
  <c r="F14" i="1"/>
  <c r="G14" i="1"/>
  <c r="A15" i="1"/>
  <c r="F15" i="1"/>
  <c r="G15" i="1"/>
  <c r="H15" i="1"/>
  <c r="A16" i="1"/>
  <c r="F16" i="1"/>
  <c r="G16" i="1"/>
  <c r="H16" i="1"/>
  <c r="A17" i="1"/>
  <c r="F17" i="1"/>
  <c r="G17" i="1"/>
  <c r="H17" i="1"/>
  <c r="A18" i="1"/>
  <c r="F18" i="1"/>
  <c r="G18" i="1"/>
  <c r="H18" i="1"/>
  <c r="A19" i="1"/>
  <c r="F19" i="1"/>
  <c r="G19" i="1"/>
  <c r="H19" i="1"/>
  <c r="F20" i="1"/>
  <c r="G20" i="1"/>
  <c r="A21" i="1"/>
  <c r="F21" i="1"/>
  <c r="G21" i="1"/>
  <c r="H21" i="1"/>
  <c r="A22" i="1"/>
  <c r="F22" i="1"/>
  <c r="G22" i="1"/>
  <c r="A23" i="1"/>
  <c r="F23" i="1"/>
  <c r="G23" i="1"/>
  <c r="H23" i="1"/>
  <c r="A24" i="1"/>
  <c r="F24" i="1"/>
  <c r="G24" i="1"/>
  <c r="A25" i="1"/>
  <c r="F25" i="1"/>
  <c r="G25" i="1"/>
  <c r="H25" i="1"/>
  <c r="A26" i="1"/>
  <c r="F26" i="1"/>
  <c r="G26" i="1"/>
  <c r="A27" i="1"/>
  <c r="F27" i="1"/>
  <c r="G27" i="1"/>
  <c r="A28" i="1"/>
  <c r="F28" i="1"/>
  <c r="G28" i="1"/>
  <c r="A29" i="1"/>
  <c r="F29" i="1"/>
  <c r="G29" i="1"/>
  <c r="F30" i="1"/>
  <c r="G30" i="1"/>
  <c r="A31" i="1"/>
  <c r="F31" i="1"/>
  <c r="G31" i="1"/>
  <c r="A32" i="1"/>
  <c r="F32" i="1"/>
  <c r="G32" i="1"/>
  <c r="A33" i="1"/>
  <c r="F33" i="1"/>
  <c r="G33" i="1"/>
  <c r="F34" i="1"/>
  <c r="G34" i="1"/>
  <c r="F35" i="1"/>
  <c r="G35" i="1"/>
  <c r="A36" i="1"/>
  <c r="F36" i="1"/>
  <c r="G36" i="1"/>
  <c r="A37" i="1"/>
  <c r="F37" i="1"/>
  <c r="G37" i="1"/>
  <c r="A38" i="1"/>
  <c r="F38" i="1"/>
  <c r="G38" i="1"/>
  <c r="A39" i="1"/>
  <c r="F39" i="1"/>
  <c r="G39" i="1"/>
  <c r="F40" i="1"/>
  <c r="G40" i="1"/>
  <c r="A41" i="1"/>
  <c r="F41" i="1"/>
  <c r="G41" i="1"/>
  <c r="F42" i="1"/>
  <c r="G42" i="1"/>
  <c r="F43" i="1"/>
  <c r="G43" i="1"/>
  <c r="F44" i="1"/>
  <c r="G44" i="1"/>
  <c r="F45" i="1"/>
  <c r="G45" i="1"/>
  <c r="F46" i="1"/>
  <c r="G46" i="1"/>
  <c r="F47" i="1"/>
  <c r="G47" i="1"/>
  <c r="A60" i="1"/>
  <c r="A61" i="1"/>
  <c r="A62" i="1"/>
</calcChain>
</file>

<file path=xl/sharedStrings.xml><?xml version="1.0" encoding="utf-8"?>
<sst xmlns="http://schemas.openxmlformats.org/spreadsheetml/2006/main" count="563" uniqueCount="241">
  <si>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</si>
  <si>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</si>
  <si>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</si>
  <si>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</si>
  <si>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</si>
  <si>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</si>
  <si>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</si>
  <si>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</si>
  <si>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</si>
  <si>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</si>
  <si>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</si>
  <si>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</si>
  <si>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</si>
  <si>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</si>
  <si>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</si>
  <si>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</si>
  <si>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</si>
  <si>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</si>
  <si>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</si>
  <si>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</si>
  <si>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</si>
  <si>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</si>
  <si>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</si>
  <si>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</si>
  <si>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</si>
  <si>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</si>
  <si>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</si>
  <si>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</si>
  <si>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</si>
  <si>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</si>
  <si>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</si>
  <si>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</si>
  <si>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</si>
  <si>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</si>
  <si>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</si>
  <si>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</si>
  <si>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</si>
  <si>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</si>
  <si>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</si>
  <si>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</si>
  <si>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</si>
  <si>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</si>
  <si>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</si>
  <si>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</si>
  <si>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</si>
  <si>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</si>
  <si>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</si>
  <si>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</si>
  <si>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</si>
  <si>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</si>
  <si>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</si>
  <si>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</si>
  <si>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</si>
  <si>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</si>
  <si>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</si>
  <si>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</si>
  <si>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</si>
  <si>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</si>
  <si>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</si>
  <si>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</si>
  <si>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</si>
  <si>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</si>
  <si>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</si>
  <si>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</si>
  <si>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</si>
  <si>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</si>
  <si>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</si>
  <si>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</si>
  <si>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</si>
  <si>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</si>
  <si>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</si>
  <si>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</si>
  <si>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</si>
  <si>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</si>
  <si>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</si>
  <si>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</si>
  <si>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</si>
  <si>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</si>
  <si>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</si>
  <si>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</si>
  <si>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</si>
  <si>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</si>
  <si>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</si>
  <si>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</si>
  <si>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</si>
  <si>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</si>
  <si>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</si>
  <si>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</si>
  <si>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</si>
  <si>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</si>
  <si>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</si>
  <si>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</si>
  <si>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</si>
  <si>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</si>
  <si>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</si>
  <si>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</si>
  <si>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</si>
  <si>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</si>
  <si>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</si>
  <si>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</si>
  <si>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</si>
  <si>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</si>
  <si>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</si>
  <si>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</si>
  <si>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</si>
  <si>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</si>
  <si>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</si>
  <si>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</si>
  <si>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</si>
  <si>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</si>
  <si>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</si>
  <si>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</si>
  <si>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</si>
  <si>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</si>
  <si>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</si>
  <si>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</si>
  <si>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</si>
  <si>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</si>
  <si>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</si>
  <si>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</si>
  <si>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</si>
  <si>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</si>
  <si>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</si>
  <si>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</si>
  <si>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</si>
  <si>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</si>
  <si>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</si>
  <si>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</si>
  <si>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</si>
  <si>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</si>
  <si>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</si>
  <si>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</si>
  <si>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</si>
  <si>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</si>
  <si>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</si>
  <si>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</si>
  <si>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</si>
  <si>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</si>
  <si>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</si>
  <si>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</si>
  <si>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</si>
  <si>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</si>
  <si>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</si>
  <si>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</si>
  <si>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</si>
  <si>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</si>
  <si>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</si>
  <si>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</si>
  <si>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</si>
  <si>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</si>
  <si>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</si>
  <si>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</si>
  <si>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</si>
  <si>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</si>
  <si>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</si>
  <si>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</si>
  <si>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</si>
  <si>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</si>
  <si>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</si>
  <si>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</si>
  <si>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</si>
  <si>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</si>
  <si>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</si>
  <si>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</si>
  <si>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</si>
  <si>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</si>
  <si>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</si>
  <si>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</si>
  <si>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</si>
  <si>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</si>
  <si>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</si>
  <si>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</si>
  <si>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</si>
  <si>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</si>
  <si>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</si>
  <si>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</si>
  <si>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</si>
  <si>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</si>
  <si>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</si>
  <si>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</si>
  <si>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</si>
  <si>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</si>
  <si>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</si>
  <si>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</si>
  <si>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</si>
  <si>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</si>
  <si>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</si>
  <si>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integrales</t>
  </si>
  <si>
    <t>Ver descripción</t>
  </si>
  <si>
    <t>Ilustración</t>
  </si>
  <si>
    <t>MA_11_05_CO_REC90</t>
  </si>
  <si>
    <t>Ilustrar en Latex:
\int \text{cos }(x) \text{ dx}
La imagen también se encuentra en la carpeta anexa FQ01. 
Imagen para pregunta 1</t>
  </si>
  <si>
    <t>Ilustrar en Latex:
\text{sen }(x) + C
La imagen también se encuentra en la carpeta anexa FQ02. 
Imagen para pregunta 1 - Respuesta 1</t>
  </si>
  <si>
    <t>Ilustrar en Latex:
\text{cos }(x) + C
La imagen también se encuentra en la carpeta anexa FQ03. 
Imagen para pregunta 1 - Respuesta 2</t>
  </si>
  <si>
    <t>Ilustrar en Latex:
-\text{cos }(x) + C
La imagen también se encuentra en la carpeta anexa FQ05. 
Imagen para pregunta 1 - Respuesta 4</t>
  </si>
  <si>
    <t>Ilustrar en Latex:
-\text{sen }(x) + C
La imagen también se encuentra en la carpeta anexa FQ04. 
Imagen para pregunta 1 - Respuesta 3</t>
  </si>
  <si>
    <t>Ilustrar en Latex:
\int \text{sen }(x) \text{ dx}
La imagen también se encuentra en la carpeta anexa FQ06. 
Imagen para pregunta 2</t>
  </si>
  <si>
    <t>Ilustrar en Latex:
-\text{cos }(x) + C
La imagen también se encuentra en la carpeta anexa FQ07. 
Imagen para pregunta 2- Respuesta 1</t>
  </si>
  <si>
    <t>Ilustrar en Latex:
\text{cos }(x) + C
La imagen también se encuentra en la carpeta anexa FQ08. 
Imagen para pregunta 2- Respuesta 2</t>
  </si>
  <si>
    <t>Ilustrar en Latex:
\text{sen }(x) + C
La imagen también se encuentra en la carpeta anexa FQ09. 
Imagen para pregunta 2- Respuesta 3</t>
  </si>
  <si>
    <t>Ilustrar en Latex:
-\text{sen }(x) + C
La imagen también se encuentra en la carpeta anexa FQ10. 
Imagen para pregunta 2- Respuesta 4</t>
  </si>
  <si>
    <t>Ilustrar en Latex:
\int \text{sec}^{2}(x) \text{ dx}
La imagen también se encuentra en la carpeta anexa FQ11. 
Imagen para pregunta 3</t>
  </si>
  <si>
    <t>Ilustrar en Latex:
\text{tan }(x) + C
La imagen también se encuentra en la carpeta anexa FQ12. 
Imagen para pregunta 3- Respuesta 1</t>
  </si>
  <si>
    <t>Ilustrar en Latex:
-\text{tan }(x) + C
La imagen también se encuentra en la carpeta anexa FQ13. 
Imagen para pregunta 3- Respuesta 2</t>
  </si>
  <si>
    <t>Ilustrar en Latex:
\text{tan}^{2}(x) + C
La imagen también se encuentra en la carpeta anexa FQ14. 
Imagen para pregunta 3- Respuesta 3</t>
  </si>
  <si>
    <t>Ilustrar en Latex:
-\text{tan}^{2}(x) + C
La imagen también se encuentra en la carpeta anexa FQ15. 
Imagen para pregunta 3- Respuesta 4</t>
  </si>
  <si>
    <t>Ilustrar en Latex:
\int \text{sec }(x)\text{ tan }(x) \text{ dx}
La imagen también se encuentra en la carpeta anexa FQ16. 
Imagen para pregunta 4</t>
  </si>
  <si>
    <t>Ilustrar en Latex:
\text{sec }(x) + C
La imagen también se encuentra en la carpeta anexa FQ17. 
Imagen para pregunta 4- Respuesta 1</t>
  </si>
  <si>
    <t>Ilustrar en Latex:
-\text{sec }(x) + C
La imagen también se encuentra en la carpeta anexa FQ18. 
Imagen para pregunta 4- Respuesta 2</t>
  </si>
  <si>
    <t>Ilustrar en Latex:
\text{tan }(x) + C
La imagen también se encuentra en la carpeta anexa FQ19. 
Imagen para pregunta 4- Respuesta 3</t>
  </si>
  <si>
    <t>Ilustrar en Latex:
-\text{tan }(x) + C
La imagen también se encuentra en la carpeta anexa FQ20. 
Imagen para pregunta 4- Respuesta 4</t>
  </si>
  <si>
    <t>Ilustrar en Latex:
\int \text{csc}^{2}(x)\text{ dx}
La imagen también se encuentra en la carpeta anexa FQ21. 
Imagen para pregunta 5</t>
  </si>
  <si>
    <t>Ilustrar en Latex:
-\text{cot }(x) + C
La imagen también se encuentra en la carpeta anexa FQ22. 
Imagen para pregunta 5- Respuesta 1</t>
  </si>
  <si>
    <t>Ilustrar en Latex:
\text{cot }(x) + C
La imagen también se encuentra en la carpeta anexa FQ23. 
Imagen para pregunta 5- Respuesta 2</t>
  </si>
  <si>
    <t>Ilustrar en Latex:
\text{sec }(x) + C
La imagen también se encuentra en la carpeta anexa FQ24. 
Imagen para pregunta 5- Respuesta 3</t>
  </si>
  <si>
    <t>Ilustrar en Latex:
-\text{cot }(x)\text{ sec }(x) + C
La imagen también se encuentra en la carpeta anexa FQ25. 
Imagen para pregunta 5- Respuesta 4</t>
  </si>
  <si>
    <t>Ilustrar en Latex:
\int \text{csc }(x)\text{ cot }(x)\text{ dx}
La imagen también se encuentra en la carpeta anexa FQ26. 
Imagen para pregunta 6</t>
  </si>
  <si>
    <t>Ilustrar en Latex:
-\text{csc }(x) + C
La imagen también se encuentra en la carpeta anexa FQ27. 
Imagen para pregunta 6- Respuesta 1</t>
  </si>
  <si>
    <t>Ilustrar en Latex:
-\text{cot }(x) + C
La imagen también se encuentra en la carpeta anexa FQ28. 
Imagen para pregunta 6- Respuesta 2</t>
  </si>
  <si>
    <t>Ilustrar en Latex:
-\text{csc }(x)\text{ cot }(x) + C
La imagen también se encuentra en la carpeta anexa FQ29. 
Imagen para pregunta 6- Respuesta 3</t>
  </si>
  <si>
    <t>Ilustrar en Latex:
-\left (\text{csc }(x)\text{ cot }(x)  \right ) + C
La imagen también se encuentra en la carpeta anexa FQ30. 
Imagen para pregunta 6- Respuesta 4</t>
  </si>
  <si>
    <t>Ilustrar en Latex:
\int \text{sen }(x)\text{ cos }(x)\text{ dx}
La imagen también se encuentra en la carpeta anexa FQ31. 
Imagen para pregunta 7</t>
  </si>
  <si>
    <t>Ilustrar en Latex:
\frac{1}{2} \text{sen}^{2}(x)+C
La imagen también se encuentra en la carpeta anexa FQ32. 
Imagen para pregunta 7- Respuesta 1</t>
  </si>
  <si>
    <t>Ilustrar en Latex:
\frac{1}{2} \text{cos}^{2}(x)+C
La imagen también se encuentra en la carpeta anexa FQ33. 
Imagen para pregunta 7- Respuesta 2</t>
  </si>
  <si>
    <t>Ilustrar en Latex:
\text{sen}^{2}(x)+C
La imagen también se encuentra en la carpeta anexa FQ34. 
Imagen para pregunta 7- Respuesta 3</t>
  </si>
  <si>
    <t>Ilustrar en Latex:
\text{cos}^{2}(x)+C
La imagen también se encuentra en la carpeta anexa FQ35. 
Imagen para pregunta 7- Respuesta 4</t>
  </si>
  <si>
    <t>Ilustrar en Latex:
\int \text{sen }(2x)\text{ dx}
La imagen también se encuentra en la carpeta anexa FQ36. 
Imagen para pregunta 8</t>
  </si>
  <si>
    <t>Ilustrar en Latex:
-\frac{1}{2} \text{cos}(2x)+C
La imagen también se encuentra en la carpeta anexa FQ37. 
Imagen para pregunta 8- Respuesta 1</t>
  </si>
  <si>
    <t>Ilustrar en Latex:
\frac{1}{2} \text{cos}(2x)+C
La imagen también se encuentra en la carpeta anexa FQ38. 
Imagen para pregunta 8- Respuesta 2</t>
  </si>
  <si>
    <t>Ilustrar en Latex:
-\frac{1}{2} \text{sen}(2x)+C
La imagen también se encuentra en la carpeta anexa FQ39. 
Imagen para pregunta 8- Respuesta 3</t>
  </si>
  <si>
    <t>Ilustrar en Latex:
\frac{1}{2} \text{sen}(2x)+C
La imagen también se encuentra en la carpeta anexa FQ40. 
Imagen para pregunta 8- Respuesta 4</t>
  </si>
  <si>
    <t>Ilustrar en Latex:
\int \text{csc}^{2}\left (\frac{x}{2}  \right )\text{ dx}
La imagen también se encuentra en la carpeta anexa FQ41. 
Imagen para pregunta 9</t>
  </si>
  <si>
    <t>Ilustrar en Latex:
-2\text{cot}\left (\frac{x}{2}  \right )+C
La imagen también se encuentra en la carpeta anexa FQ42. 
Imagen para pregunta 9- Respuesta 1</t>
  </si>
  <si>
    <t>Ilustrar en Latex:
2\text{cot}\left (\frac{x}{2}  \right )+C
La imagen también se encuentra en la carpeta anexa FQ43. 
Imagen para pregunta 9- Respuesta 2</t>
  </si>
  <si>
    <t>Ilustrar en Latex:
\text{cot}\left (\frac{x}{2}  \right )+C
La imagen también se encuentra en la carpeta anexa FQ44. 
Imagen para pregunta 9- Respuesta 3</t>
  </si>
  <si>
    <t>Ilustrar en Latex:
-\text{cot}\left (\frac{x}{2}  \right )+C
La imagen también se encuentra en la carpeta anexa FQ45. 
Imagen para pregunta 9- Respuesta 4</t>
  </si>
  <si>
    <t>Ilustrar en Latex:
\int \text{sen } (2x)\text{ cos } (2x)\text{ dx}
La imagen también se encuentra en la carpeta anexa FQ46. 
Imagen para pregunta 10</t>
  </si>
  <si>
    <t>Ilustrar en Latex:
\frac{1}{4} \text{sen}^{2}(2x)+C
La imagen también se encuentra en la carpeta anexa FQ47. 
Imagen para pregunta 10- Respuesta 1</t>
  </si>
  <si>
    <t>Ilustrar en Latex:
\frac{1}{4} \text{cos}^{2}(2x)+C
La imagen también se encuentra en la carpeta anexa FQ49. 
Imagen para pregunta 10- Respuesta 3</t>
  </si>
  <si>
    <t>Ilustrar en Latex:
\frac{1}{2} \text{cos }(2x)+C
La imagen también se encuentra en la carpeta anexa FQ50. 
Imagen para pregunta 10- Respuesta 4</t>
  </si>
  <si>
    <t>Ilustrar en Latex:
\frac{1}{2} \text{sen }(2x)+C
La imagen también se encuentra en la carpeta anexa FQ48. 
Imagen para pregunta 10- Respuesta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</si>
</sst>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3" Type="http://schemas.openxmlformats.org/officeDocument/2006/relationships/image" Target="../media/image13.gif"/><Relationship Id="rId18" Type="http://schemas.openxmlformats.org/officeDocument/2006/relationships/image" Target="../media/image18.gif"/><Relationship Id="rId26" Type="http://schemas.openxmlformats.org/officeDocument/2006/relationships/image" Target="../media/image26.gif"/><Relationship Id="rId39" Type="http://schemas.openxmlformats.org/officeDocument/2006/relationships/image" Target="../media/image39.gif"/><Relationship Id="rId21" Type="http://schemas.openxmlformats.org/officeDocument/2006/relationships/image" Target="../media/image21.gif"/><Relationship Id="rId34" Type="http://schemas.openxmlformats.org/officeDocument/2006/relationships/image" Target="../media/image34.png"/><Relationship Id="rId42" Type="http://schemas.openxmlformats.org/officeDocument/2006/relationships/image" Target="../media/image42.gif"/><Relationship Id="rId7" Type="http://schemas.openxmlformats.org/officeDocument/2006/relationships/image" Target="../media/image7.gif"/><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gif"/><Relationship Id="rId29" Type="http://schemas.openxmlformats.org/officeDocument/2006/relationships/image" Target="../media/image29.gif"/><Relationship Id="rId41" Type="http://schemas.openxmlformats.org/officeDocument/2006/relationships/image" Target="../media/image41.gif"/><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24" Type="http://schemas.openxmlformats.org/officeDocument/2006/relationships/image" Target="../media/image24.gif"/><Relationship Id="rId32" Type="http://schemas.openxmlformats.org/officeDocument/2006/relationships/image" Target="../media/image32.gif"/><Relationship Id="rId37" Type="http://schemas.openxmlformats.org/officeDocument/2006/relationships/image" Target="../media/image37.gif"/><Relationship Id="rId40" Type="http://schemas.openxmlformats.org/officeDocument/2006/relationships/image" Target="../media/image40.gif"/><Relationship Id="rId5" Type="http://schemas.openxmlformats.org/officeDocument/2006/relationships/image" Target="../media/image5.gif"/><Relationship Id="rId15" Type="http://schemas.openxmlformats.org/officeDocument/2006/relationships/image" Target="../media/image15.gif"/><Relationship Id="rId23" Type="http://schemas.openxmlformats.org/officeDocument/2006/relationships/image" Target="../media/image23.gif"/><Relationship Id="rId28" Type="http://schemas.openxmlformats.org/officeDocument/2006/relationships/image" Target="../media/image28.gif"/><Relationship Id="rId36" Type="http://schemas.openxmlformats.org/officeDocument/2006/relationships/image" Target="../media/image36.gif"/><Relationship Id="rId10" Type="http://schemas.openxmlformats.org/officeDocument/2006/relationships/image" Target="../media/image10.gif"/><Relationship Id="rId19" Type="http://schemas.openxmlformats.org/officeDocument/2006/relationships/image" Target="../media/image19.gif"/><Relationship Id="rId31" Type="http://schemas.openxmlformats.org/officeDocument/2006/relationships/image" Target="../media/image31.gif"/><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 Id="rId27" Type="http://schemas.openxmlformats.org/officeDocument/2006/relationships/image" Target="../media/image27.gif"/><Relationship Id="rId30" Type="http://schemas.openxmlformats.org/officeDocument/2006/relationships/image" Target="../media/image30.gif"/><Relationship Id="rId35" Type="http://schemas.openxmlformats.org/officeDocument/2006/relationships/image" Target="../media/image35.gif"/><Relationship Id="rId8" Type="http://schemas.openxmlformats.org/officeDocument/2006/relationships/image" Target="../media/image8.gif"/><Relationship Id="rId3" Type="http://schemas.openxmlformats.org/officeDocument/2006/relationships/image" Target="../media/image3.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33" Type="http://schemas.openxmlformats.org/officeDocument/2006/relationships/image" Target="../media/image33.gif"/><Relationship Id="rId38" Type="http://schemas.openxmlformats.org/officeDocument/2006/relationships/image" Target="../media/image38.gif"/></Relationships>
</file>

<file path=xl/drawings/drawing1.xml><?xml version="1.0" encoding="utf-8"?>
<xdr:wsDr xmlns:xdr="http://schemas.openxmlformats.org/drawingml/2006/spreadsheetDrawing" xmlns:a="http://schemas.openxmlformats.org/drawingml/2006/main">
  <xdr:twoCellAnchor editAs="oneCell">
    <xdr:from>
      <xdr:col>10</xdr:col>
      <xdr:colOff>285750</xdr:colOff>
      <xdr:row>9</xdr:row>
      <xdr:rowOff>619125</xdr:rowOff>
    </xdr:from>
    <xdr:to>
      <xdr:col>10</xdr:col>
      <xdr:colOff>3810000</xdr:colOff>
      <xdr:row>9</xdr:row>
      <xdr:rowOff>1885951</xdr:rowOff>
    </xdr:to>
    <xdr:pic>
      <xdr:nvPicPr>
        <xdr:cNvPr id="5" name="Picture 2" descr="https://latex.codecogs.com/gif.latex?%5Cdpi%7B300%7D%20%5Cfn_jvn%20%5Clarge%20%5Cint%20%5Ctext%7Bcos%20%7D%28x%29%20%5Ctext%7B%20dx%7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33031" y="2774156"/>
          <a:ext cx="3524250" cy="1266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523875</xdr:colOff>
      <xdr:row>10</xdr:row>
      <xdr:rowOff>964406</xdr:rowOff>
    </xdr:from>
    <xdr:to>
      <xdr:col>10</xdr:col>
      <xdr:colOff>3714750</xdr:colOff>
      <xdr:row>10</xdr:row>
      <xdr:rowOff>1516857</xdr:rowOff>
    </xdr:to>
    <xdr:pic>
      <xdr:nvPicPr>
        <xdr:cNvPr id="6" name="Picture 4" descr="https://latex.codecogs.com/gif.latex?%5Cdpi%7B300%7D%20%5Cfn_jvn%20%5Clarge%20%5Ctext%7Bsen%20%7D%28x%29%20&amp;plus;%20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71156" y="5786437"/>
          <a:ext cx="3190875"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511969</xdr:colOff>
      <xdr:row>11</xdr:row>
      <xdr:rowOff>666750</xdr:rowOff>
    </xdr:from>
    <xdr:to>
      <xdr:col>10</xdr:col>
      <xdr:colOff>3645694</xdr:colOff>
      <xdr:row>11</xdr:row>
      <xdr:rowOff>1219201</xdr:rowOff>
    </xdr:to>
    <xdr:pic>
      <xdr:nvPicPr>
        <xdr:cNvPr id="7" name="Picture 6" descr="https://latex.codecogs.com/gif.latex?%5Cdpi%7B300%7D%20%5Cfn_jvn%20%5Clarge%20%5Ctext%7Bcos%20%7D%28x%29%20&amp;plus;%20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59250" y="8084344"/>
          <a:ext cx="3133725"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345282</xdr:colOff>
      <xdr:row>13</xdr:row>
      <xdr:rowOff>642937</xdr:rowOff>
    </xdr:from>
    <xdr:to>
      <xdr:col>10</xdr:col>
      <xdr:colOff>3907632</xdr:colOff>
      <xdr:row>13</xdr:row>
      <xdr:rowOff>1195388</xdr:rowOff>
    </xdr:to>
    <xdr:pic>
      <xdr:nvPicPr>
        <xdr:cNvPr id="8" name="Picture 8" descr="https://latex.codecogs.com/gif.latex?%5Cdpi%7B300%7D%20%5Cfn_jvn%20%5Clarge%20-%5Ctext%7Bcos%20%7D%28x%29%20&amp;plus;%20C"/>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92563" y="11489531"/>
          <a:ext cx="3562350"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178594</xdr:colOff>
      <xdr:row>12</xdr:row>
      <xdr:rowOff>523875</xdr:rowOff>
    </xdr:from>
    <xdr:to>
      <xdr:col>10</xdr:col>
      <xdr:colOff>3798094</xdr:colOff>
      <xdr:row>12</xdr:row>
      <xdr:rowOff>1076326</xdr:rowOff>
    </xdr:to>
    <xdr:pic>
      <xdr:nvPicPr>
        <xdr:cNvPr id="9" name="Picture 10" descr="https://latex.codecogs.com/gif.latex?%5Cdpi%7B300%7D%20%5Cfn_jvn%20%5Clarge%20-%5Ctext%7Bsen%20%7D%28x%29%20&amp;plus;%20C"/>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25875" y="9655969"/>
          <a:ext cx="3619500"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176893</xdr:colOff>
      <xdr:row>14</xdr:row>
      <xdr:rowOff>381000</xdr:rowOff>
    </xdr:from>
    <xdr:to>
      <xdr:col>10</xdr:col>
      <xdr:colOff>3758293</xdr:colOff>
      <xdr:row>14</xdr:row>
      <xdr:rowOff>1647826</xdr:rowOff>
    </xdr:to>
    <xdr:pic>
      <xdr:nvPicPr>
        <xdr:cNvPr id="10" name="Picture 12" descr="https://latex.codecogs.com/gif.latex?%5Cdpi%7B300%7D%20%5Cfn_jvn%20%5Clarge%20%5Cint%20%5Ctext%7Bsen%20%7D%28x%29%20%5Ctext%7B%20dx%7D"/>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46286" y="12899571"/>
          <a:ext cx="3581400" cy="1266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217714</xdr:colOff>
      <xdr:row>15</xdr:row>
      <xdr:rowOff>653143</xdr:rowOff>
    </xdr:from>
    <xdr:to>
      <xdr:col>10</xdr:col>
      <xdr:colOff>3780064</xdr:colOff>
      <xdr:row>15</xdr:row>
      <xdr:rowOff>1205594</xdr:rowOff>
    </xdr:to>
    <xdr:pic>
      <xdr:nvPicPr>
        <xdr:cNvPr id="11" name="Picture 14" descr="https://latex.codecogs.com/gif.latex?%5Cdpi%7B300%7D%20%5Cfn_jvn%20%5Clarge%20-%5Ctext%7Bcos%20%7D%28x%29%20&amp;plus;%20C"/>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87107" y="15131143"/>
          <a:ext cx="3562350"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367393</xdr:colOff>
      <xdr:row>16</xdr:row>
      <xdr:rowOff>762000</xdr:rowOff>
    </xdr:from>
    <xdr:to>
      <xdr:col>10</xdr:col>
      <xdr:colOff>3501118</xdr:colOff>
      <xdr:row>16</xdr:row>
      <xdr:rowOff>1314451</xdr:rowOff>
    </xdr:to>
    <xdr:pic>
      <xdr:nvPicPr>
        <xdr:cNvPr id="12" name="Picture 6" descr="https://latex.codecogs.com/gif.latex?%5Cdpi%7B300%7D%20%5Cfn_jvn%20%5Clarge%20%5Ctext%7Bcos%20%7D%28x%29%20&amp;plus;%20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36786" y="17213036"/>
          <a:ext cx="3133725"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372495</xdr:colOff>
      <xdr:row>17</xdr:row>
      <xdr:rowOff>598714</xdr:rowOff>
    </xdr:from>
    <xdr:to>
      <xdr:col>10</xdr:col>
      <xdr:colOff>3563370</xdr:colOff>
      <xdr:row>17</xdr:row>
      <xdr:rowOff>1151165</xdr:rowOff>
    </xdr:to>
    <xdr:pic>
      <xdr:nvPicPr>
        <xdr:cNvPr id="13" name="Picture 4" descr="https://latex.codecogs.com/gif.latex?%5Cdpi%7B300%7D%20%5Cfn_jvn%20%5Clarge%20%5Ctext%7Bsen%20%7D%28x%29%20&amp;plus;%20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41888" y="19050000"/>
          <a:ext cx="3190875"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163286</xdr:colOff>
      <xdr:row>18</xdr:row>
      <xdr:rowOff>661647</xdr:rowOff>
    </xdr:from>
    <xdr:to>
      <xdr:col>10</xdr:col>
      <xdr:colOff>3782786</xdr:colOff>
      <xdr:row>18</xdr:row>
      <xdr:rowOff>1214098</xdr:rowOff>
    </xdr:to>
    <xdr:pic>
      <xdr:nvPicPr>
        <xdr:cNvPr id="14" name="Picture 10" descr="https://latex.codecogs.com/gif.latex?%5Cdpi%7B300%7D%20%5Cfn_jvn%20%5Clarge%20-%5Ctext%7Bsen%20%7D%28x%29%20&amp;plus;%20C"/>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32679" y="21126790"/>
          <a:ext cx="3619500"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142875</xdr:colOff>
      <xdr:row>19</xdr:row>
      <xdr:rowOff>428625</xdr:rowOff>
    </xdr:from>
    <xdr:to>
      <xdr:col>10</xdr:col>
      <xdr:colOff>3733800</xdr:colOff>
      <xdr:row>19</xdr:row>
      <xdr:rowOff>1695451</xdr:rowOff>
    </xdr:to>
    <xdr:pic>
      <xdr:nvPicPr>
        <xdr:cNvPr id="15" name="Picture 16" descr="https://latex.codecogs.com/gif.latex?%5Cdpi%7B300%7D%20%5Cfn_jvn%20%5Clarge%20%5Cint%20%5Ctext%7Bsec%7D%5E%7B2%7D%28x%29%20%5Ctext%7B%20dx%7D"/>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494125" y="22796500"/>
          <a:ext cx="3590925" cy="1266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508000</xdr:colOff>
      <xdr:row>20</xdr:row>
      <xdr:rowOff>746125</xdr:rowOff>
    </xdr:from>
    <xdr:to>
      <xdr:col>10</xdr:col>
      <xdr:colOff>3651250</xdr:colOff>
      <xdr:row>20</xdr:row>
      <xdr:rowOff>1298576</xdr:rowOff>
    </xdr:to>
    <xdr:pic>
      <xdr:nvPicPr>
        <xdr:cNvPr id="16" name="Picture 18" descr="https://latex.codecogs.com/gif.latex?%5Cdpi%7B300%7D%20%5Cfn_jvn%20%5Clarge%20%5Ctext%7Btan%20%7D%28x%29%20&amp;plus;%20C"/>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0" y="25098375"/>
          <a:ext cx="3143250"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238125</xdr:colOff>
      <xdr:row>21</xdr:row>
      <xdr:rowOff>476250</xdr:rowOff>
    </xdr:from>
    <xdr:to>
      <xdr:col>10</xdr:col>
      <xdr:colOff>3790950</xdr:colOff>
      <xdr:row>21</xdr:row>
      <xdr:rowOff>1028701</xdr:rowOff>
    </xdr:to>
    <xdr:pic>
      <xdr:nvPicPr>
        <xdr:cNvPr id="17" name="Picture 20" descr="https://latex.codecogs.com/gif.latex?%5Cdpi%7B300%7D%20%5Cfn_jvn%20%5Clarge%20-%5Ctext%7Btan%20%7D%28x%29%20&amp;plus;%20C"/>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589375" y="26733500"/>
          <a:ext cx="3552825"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365125</xdr:colOff>
      <xdr:row>22</xdr:row>
      <xdr:rowOff>460375</xdr:rowOff>
    </xdr:from>
    <xdr:to>
      <xdr:col>10</xdr:col>
      <xdr:colOff>3575050</xdr:colOff>
      <xdr:row>22</xdr:row>
      <xdr:rowOff>1117601</xdr:rowOff>
    </xdr:to>
    <xdr:pic>
      <xdr:nvPicPr>
        <xdr:cNvPr id="18" name="Picture 22" descr="https://latex.codecogs.com/gif.latex?%5Cdpi%7B300%7D%20%5Cfn_jvn%20%5Clarge%20%5Ctext%7Btan%7D%5E%7B2%7D%28x%29%20&amp;plus;%20C"/>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716375" y="28257500"/>
          <a:ext cx="3209925" cy="657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158750</xdr:colOff>
      <xdr:row>23</xdr:row>
      <xdr:rowOff>492125</xdr:rowOff>
    </xdr:from>
    <xdr:to>
      <xdr:col>10</xdr:col>
      <xdr:colOff>3778250</xdr:colOff>
      <xdr:row>23</xdr:row>
      <xdr:rowOff>1149351</xdr:rowOff>
    </xdr:to>
    <xdr:pic>
      <xdr:nvPicPr>
        <xdr:cNvPr id="19" name="Picture 24" descr="https://latex.codecogs.com/gif.latex?%5Cdpi%7B300%7D%20%5Cfn_jvn%20%5Clarge%20-%5Ctext%7Btan%7D%5E%7B2%7D%28x%29%20&amp;plus;%20C"/>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510000" y="30003750"/>
          <a:ext cx="3619500" cy="657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142876</xdr:colOff>
      <xdr:row>24</xdr:row>
      <xdr:rowOff>486916</xdr:rowOff>
    </xdr:from>
    <xdr:to>
      <xdr:col>10</xdr:col>
      <xdr:colOff>3667126</xdr:colOff>
      <xdr:row>24</xdr:row>
      <xdr:rowOff>1266826</xdr:rowOff>
    </xdr:to>
    <xdr:pic>
      <xdr:nvPicPr>
        <xdr:cNvPr id="20" name="Picture 26" descr="https://latex.codecogs.com/gif.latex?%5Cdpi%7B300%7D%20%5Cfn_jvn%20%5Clarge%20%5Cint%20%5Ctext%7Bsec%20%7D%28x%29%5Ctext%7B%20tan%20%7D%28x%29%20%5Ctext%7B%20dx%7D"/>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494126" y="31713041"/>
          <a:ext cx="3524250" cy="77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254000</xdr:colOff>
      <xdr:row>25</xdr:row>
      <xdr:rowOff>476250</xdr:rowOff>
    </xdr:from>
    <xdr:to>
      <xdr:col>10</xdr:col>
      <xdr:colOff>3378200</xdr:colOff>
      <xdr:row>25</xdr:row>
      <xdr:rowOff>1028701</xdr:rowOff>
    </xdr:to>
    <xdr:pic>
      <xdr:nvPicPr>
        <xdr:cNvPr id="21" name="Picture 28" descr="https://latex.codecogs.com/gif.latex?%5Cdpi%7B300%7D%20%5Cfn_jvn%20%5Clarge%20%5Ctext%7Bsec%20%7D%28x%29%20&amp;plus;%20C"/>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605250" y="33416875"/>
          <a:ext cx="3124200"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190500</xdr:colOff>
      <xdr:row>26</xdr:row>
      <xdr:rowOff>539750</xdr:rowOff>
    </xdr:from>
    <xdr:to>
      <xdr:col>10</xdr:col>
      <xdr:colOff>3752850</xdr:colOff>
      <xdr:row>26</xdr:row>
      <xdr:rowOff>1092201</xdr:rowOff>
    </xdr:to>
    <xdr:pic>
      <xdr:nvPicPr>
        <xdr:cNvPr id="22" name="Picture 30" descr="https://latex.codecogs.com/gif.latex?%5Cdpi%7B300%7D%20%5Cfn_jvn%20%5Clarge%20-%5Ctext%7Bsec%20%7D%28x%29%20&amp;plus;%20C"/>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541750" y="35194875"/>
          <a:ext cx="3562350"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301625</xdr:colOff>
      <xdr:row>27</xdr:row>
      <xdr:rowOff>508000</xdr:rowOff>
    </xdr:from>
    <xdr:to>
      <xdr:col>10</xdr:col>
      <xdr:colOff>3444875</xdr:colOff>
      <xdr:row>27</xdr:row>
      <xdr:rowOff>1060451</xdr:rowOff>
    </xdr:to>
    <xdr:pic>
      <xdr:nvPicPr>
        <xdr:cNvPr id="23" name="Picture 32" descr="https://latex.codecogs.com/gif.latex?%5Cdpi%7B300%7D%20%5Cfn_jvn%20%5Clarge%20%5Ctext%7Btan%20%7D%28x%29%20&amp;plus;%20C"/>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652875" y="36877625"/>
          <a:ext cx="3143250"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317500</xdr:colOff>
      <xdr:row>28</xdr:row>
      <xdr:rowOff>666750</xdr:rowOff>
    </xdr:from>
    <xdr:to>
      <xdr:col>10</xdr:col>
      <xdr:colOff>3870325</xdr:colOff>
      <xdr:row>28</xdr:row>
      <xdr:rowOff>1219201</xdr:rowOff>
    </xdr:to>
    <xdr:pic>
      <xdr:nvPicPr>
        <xdr:cNvPr id="24" name="Picture 34" descr="https://latex.codecogs.com/gif.latex?%5Cdpi%7B300%7D%20%5Cfn_jvn%20%5Clarge%20-%5Ctext%7Btan%20%7D%28x%29%20&amp;plus;%20C"/>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668750" y="38750875"/>
          <a:ext cx="3552825"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190500</xdr:colOff>
      <xdr:row>29</xdr:row>
      <xdr:rowOff>222250</xdr:rowOff>
    </xdr:from>
    <xdr:to>
      <xdr:col>10</xdr:col>
      <xdr:colOff>3733800</xdr:colOff>
      <xdr:row>29</xdr:row>
      <xdr:rowOff>1489076</xdr:rowOff>
    </xdr:to>
    <xdr:pic>
      <xdr:nvPicPr>
        <xdr:cNvPr id="25" name="Picture 36" descr="https://latex.codecogs.com/gif.latex?%5Cdpi%7B300%7D%20%5Cfn_jvn%20%5Clarge%20%5Cint%20%5Ctext%7Bcsc%7D%5E%7B2%7D%28x%29%5Ctext%7B%20dx%7D"/>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541750" y="40020875"/>
          <a:ext cx="3543300" cy="1266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238125</xdr:colOff>
      <xdr:row>30</xdr:row>
      <xdr:rowOff>555625</xdr:rowOff>
    </xdr:from>
    <xdr:to>
      <xdr:col>10</xdr:col>
      <xdr:colOff>3733800</xdr:colOff>
      <xdr:row>30</xdr:row>
      <xdr:rowOff>1108076</xdr:rowOff>
    </xdr:to>
    <xdr:pic>
      <xdr:nvPicPr>
        <xdr:cNvPr id="26" name="Picture 38" descr="https://latex.codecogs.com/gif.latex?%5Cdpi%7B300%7D%20%5Cfn_jvn%20%5Clarge%20-%5Ctext%7Bcot%20%7D%28x%29%20&amp;plus;%20C"/>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589375" y="42068750"/>
          <a:ext cx="3495675"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539750</xdr:colOff>
      <xdr:row>31</xdr:row>
      <xdr:rowOff>777875</xdr:rowOff>
    </xdr:from>
    <xdr:to>
      <xdr:col>10</xdr:col>
      <xdr:colOff>3597275</xdr:colOff>
      <xdr:row>31</xdr:row>
      <xdr:rowOff>1330326</xdr:rowOff>
    </xdr:to>
    <xdr:pic>
      <xdr:nvPicPr>
        <xdr:cNvPr id="27" name="Picture 40" descr="https://latex.codecogs.com/gif.latex?%5Cdpi%7B300%7D%20%5Cfn_jvn%20%5Clarge%20%5Ctext%7Bcot%20%7D%28x%29%20&amp;plus;%20C"/>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891000" y="44069000"/>
          <a:ext cx="3057525"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349250</xdr:colOff>
      <xdr:row>32</xdr:row>
      <xdr:rowOff>746125</xdr:rowOff>
    </xdr:from>
    <xdr:to>
      <xdr:col>10</xdr:col>
      <xdr:colOff>3473450</xdr:colOff>
      <xdr:row>32</xdr:row>
      <xdr:rowOff>1298576</xdr:rowOff>
    </xdr:to>
    <xdr:pic>
      <xdr:nvPicPr>
        <xdr:cNvPr id="28" name="Picture 42" descr="https://latex.codecogs.com/gif.latex?%5Cdpi%7B300%7D%20%5Cfn_jvn%20%5Clarge%20%5Ctext%7Bsec%20%7D%28x%29%20&amp;plus;%20C"/>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700500" y="46212125"/>
          <a:ext cx="3124200"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238125</xdr:colOff>
      <xdr:row>33</xdr:row>
      <xdr:rowOff>941945</xdr:rowOff>
    </xdr:from>
    <xdr:to>
      <xdr:col>10</xdr:col>
      <xdr:colOff>3587750</xdr:colOff>
      <xdr:row>33</xdr:row>
      <xdr:rowOff>1266826</xdr:rowOff>
    </xdr:to>
    <xdr:pic>
      <xdr:nvPicPr>
        <xdr:cNvPr id="29" name="Picture 44" descr="https://latex.codecogs.com/gif.latex?%5Cdpi%7B300%7D%20%5Cfn_jvn%20%5Clarge%20-%5Ctext%7Bcot%20%7D%28x%29%5Ctext%7B%20sec%20%7D%28x%29%20&amp;plus;%20C"/>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589375" y="48392320"/>
          <a:ext cx="3349625" cy="324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254000</xdr:colOff>
      <xdr:row>34</xdr:row>
      <xdr:rowOff>762000</xdr:rowOff>
    </xdr:from>
    <xdr:to>
      <xdr:col>10</xdr:col>
      <xdr:colOff>3761064</xdr:colOff>
      <xdr:row>34</xdr:row>
      <xdr:rowOff>1552576</xdr:rowOff>
    </xdr:to>
    <xdr:pic>
      <xdr:nvPicPr>
        <xdr:cNvPr id="30" name="Picture 46" descr="https://latex.codecogs.com/gif.latex?%5Cdpi%7B300%7D%20%5Cfn_jvn%20%5Clarge%20%5Cint%20%5Ctext%7Bcsc%20%7D%28x%29%5Ctext%7B%20cot%20%7D%28x%29%5Ctext%7B%20dx%7D"/>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605250" y="50292000"/>
          <a:ext cx="3507064" cy="790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95250</xdr:colOff>
      <xdr:row>35</xdr:row>
      <xdr:rowOff>619125</xdr:rowOff>
    </xdr:from>
    <xdr:to>
      <xdr:col>10</xdr:col>
      <xdr:colOff>3609975</xdr:colOff>
      <xdr:row>35</xdr:row>
      <xdr:rowOff>1171576</xdr:rowOff>
    </xdr:to>
    <xdr:pic>
      <xdr:nvPicPr>
        <xdr:cNvPr id="31" name="Picture 48" descr="https://latex.codecogs.com/gif.latex?%5Cdpi%7B300%7D%20%5Cfn_jvn%20%5Clarge%20-%5Ctext%7Bcsc%20%7D%28x%29%20&amp;plus;%20C"/>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446500" y="52181125"/>
          <a:ext cx="3514725"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206375</xdr:colOff>
      <xdr:row>36</xdr:row>
      <xdr:rowOff>476250</xdr:rowOff>
    </xdr:from>
    <xdr:to>
      <xdr:col>10</xdr:col>
      <xdr:colOff>3702050</xdr:colOff>
      <xdr:row>36</xdr:row>
      <xdr:rowOff>1028701</xdr:rowOff>
    </xdr:to>
    <xdr:pic>
      <xdr:nvPicPr>
        <xdr:cNvPr id="32" name="Picture 52" descr="https://latex.codecogs.com/gif.latex?%5Cdpi%7B300%7D%20%5Cfn_jvn%20%5Clarge%20-%5Ctext%7Bcot%20%7D%28x%29%20&amp;plus;%20C"/>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557625" y="53752750"/>
          <a:ext cx="3495675" cy="552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190500</xdr:colOff>
      <xdr:row>37</xdr:row>
      <xdr:rowOff>787956</xdr:rowOff>
    </xdr:from>
    <xdr:to>
      <xdr:col>10</xdr:col>
      <xdr:colOff>3794125</xdr:colOff>
      <xdr:row>37</xdr:row>
      <xdr:rowOff>1139826</xdr:rowOff>
    </xdr:to>
    <xdr:pic>
      <xdr:nvPicPr>
        <xdr:cNvPr id="33" name="Picture 54" descr="https://latex.codecogs.com/gif.latex?%5Cdpi%7B300%7D%20%5Cfn_jvn%20%5Clarge%20-%5Ctext%7Bcsc%20%7D%28x%29%5Ctext%7B%20cot%20%7D%28x%29%20&amp;plus;%20C"/>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6541750" y="55778956"/>
          <a:ext cx="3603625" cy="351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79375</xdr:colOff>
      <xdr:row>38</xdr:row>
      <xdr:rowOff>528652</xdr:rowOff>
    </xdr:from>
    <xdr:to>
      <xdr:col>10</xdr:col>
      <xdr:colOff>3683000</xdr:colOff>
      <xdr:row>38</xdr:row>
      <xdr:rowOff>857251</xdr:rowOff>
    </xdr:to>
    <xdr:pic>
      <xdr:nvPicPr>
        <xdr:cNvPr id="34" name="Picture 56" descr="https://latex.codecogs.com/gif.latex?%5Cdpi%7B300%7D%20%5Cfn_jvn%20%5Clarge%20-%5Cleft%20%28%5Ctext%7Bcsc%20%7D%28x%29%5Ctext%7B%20cot%20%7D%28x%29%20%5Cright%20%29%20&amp;plus;%20C"/>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6430625" y="57234152"/>
          <a:ext cx="3603625" cy="328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254001</xdr:colOff>
      <xdr:row>39</xdr:row>
      <xdr:rowOff>442603</xdr:rowOff>
    </xdr:from>
    <xdr:to>
      <xdr:col>10</xdr:col>
      <xdr:colOff>3810001</xdr:colOff>
      <xdr:row>39</xdr:row>
      <xdr:rowOff>1219201</xdr:rowOff>
    </xdr:to>
    <xdr:pic>
      <xdr:nvPicPr>
        <xdr:cNvPr id="35" name="Picture 58" descr="https://latex.codecogs.com/gif.latex?%5Cdpi%7B300%7D%20%5Cfn_jvn%20%5Clarge%20%5Cint%20%5Ctext%7Bsen%20%7D%28x%29%5Ctext%7B%20cos%20%7D%28x%29%5Ctext%7B%20dx%7D"/>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6605251" y="59037228"/>
          <a:ext cx="3556000" cy="7765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174625</xdr:colOff>
      <xdr:row>40</xdr:row>
      <xdr:rowOff>142875</xdr:rowOff>
    </xdr:from>
    <xdr:to>
      <xdr:col>10</xdr:col>
      <xdr:colOff>3870325</xdr:colOff>
      <xdr:row>40</xdr:row>
      <xdr:rowOff>1343025</xdr:rowOff>
    </xdr:to>
    <xdr:pic>
      <xdr:nvPicPr>
        <xdr:cNvPr id="36" name="Picture 60" descr="https://latex.codecogs.com/gif.latex?%5Cdpi%7B300%7D%20%5Cfn_jvn%20%5Clarge%20%5Cfrac%7B1%7D%7B2%7D%20%5Ctext%7Bsen%7D%5E%7B2%7D%28x%29&amp;plus;C"/>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6525875" y="60452000"/>
          <a:ext cx="3695700" cy="120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206375</xdr:colOff>
      <xdr:row>41</xdr:row>
      <xdr:rowOff>317500</xdr:rowOff>
    </xdr:from>
    <xdr:to>
      <xdr:col>10</xdr:col>
      <xdr:colOff>3844925</xdr:colOff>
      <xdr:row>41</xdr:row>
      <xdr:rowOff>1517650</xdr:rowOff>
    </xdr:to>
    <xdr:pic>
      <xdr:nvPicPr>
        <xdr:cNvPr id="37" name="Picture 62" descr="https://latex.codecogs.com/gif.latex?%5Cdpi%7B300%7D%20%5Cfn_jvn%20%5Clarge%20%5Cfrac%7B1%7D%7B2%7D%20%5Ctext%7Bcos%7D%5E%7B2%7D%28x%29&amp;plus;C"/>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557625" y="62341125"/>
          <a:ext cx="3638550" cy="120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349250</xdr:colOff>
      <xdr:row>42</xdr:row>
      <xdr:rowOff>476250</xdr:rowOff>
    </xdr:from>
    <xdr:to>
      <xdr:col>10</xdr:col>
      <xdr:colOff>3606800</xdr:colOff>
      <xdr:row>42</xdr:row>
      <xdr:rowOff>1123950</xdr:rowOff>
    </xdr:to>
    <xdr:pic>
      <xdr:nvPicPr>
        <xdr:cNvPr id="38" name="Picture 64" descr="https://latex.codecogs.com/gif.latex?%5Cdpi%7B300%7D%20%5Cfn_jvn%20%5Clarge%20%5Ctext%7Bsen%7D%5E%7B2%7D%28x%29&amp;plus;C"/>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6700500" y="64039750"/>
          <a:ext cx="3257550"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492125</xdr:colOff>
      <xdr:row>43</xdr:row>
      <xdr:rowOff>666750</xdr:rowOff>
    </xdr:from>
    <xdr:to>
      <xdr:col>10</xdr:col>
      <xdr:colOff>3692525</xdr:colOff>
      <xdr:row>43</xdr:row>
      <xdr:rowOff>1314450</xdr:rowOff>
    </xdr:to>
    <xdr:pic>
      <xdr:nvPicPr>
        <xdr:cNvPr id="39" name="Picture 66" descr="https://latex.codecogs.com/gif.latex?%5Cdpi%7B300%7D%20%5Cfn_jvn%20%5Clarge%20%5Ctext%7Bcos%7D%5E%7B2%7D%28x%29&amp;plus;C"/>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6843375" y="65944750"/>
          <a:ext cx="3200400"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79375</xdr:colOff>
      <xdr:row>44</xdr:row>
      <xdr:rowOff>222250</xdr:rowOff>
    </xdr:from>
    <xdr:to>
      <xdr:col>15</xdr:col>
      <xdr:colOff>38100</xdr:colOff>
      <xdr:row>44</xdr:row>
      <xdr:rowOff>1489076</xdr:rowOff>
    </xdr:to>
    <xdr:pic>
      <xdr:nvPicPr>
        <xdr:cNvPr id="40" name="Picture 68" descr="https://latex.codecogs.com/gif.latex?%5Cdpi%7B300%7D%20%5Cfn_jvn%20%5Clarge%20%5Cint%20%5Ctext%7Bsen%20%7D%282x%29%5Ctext%7B%20dx%7D"/>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6430625" y="67214750"/>
          <a:ext cx="3943350" cy="1266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95251</xdr:colOff>
      <xdr:row>45</xdr:row>
      <xdr:rowOff>380999</xdr:rowOff>
    </xdr:from>
    <xdr:to>
      <xdr:col>10</xdr:col>
      <xdr:colOff>3778931</xdr:colOff>
      <xdr:row>45</xdr:row>
      <xdr:rowOff>1438274</xdr:rowOff>
    </xdr:to>
    <xdr:pic>
      <xdr:nvPicPr>
        <xdr:cNvPr id="41" name="Picture 70" descr="https://latex.codecogs.com/gif.latex?%5Cdpi%7B300%7D%20%5Cfn_jvn%20%5Clarge%20-%5Cfrac%7B1%7D%7B2%7D%20%5Ctext%7Bcos%7D%282x%29&amp;plus;C"/>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6446501" y="69087999"/>
          <a:ext cx="3683680"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254000</xdr:colOff>
      <xdr:row>46</xdr:row>
      <xdr:rowOff>238125</xdr:rowOff>
    </xdr:from>
    <xdr:to>
      <xdr:col>11</xdr:col>
      <xdr:colOff>0</xdr:colOff>
      <xdr:row>46</xdr:row>
      <xdr:rowOff>1438275</xdr:rowOff>
    </xdr:to>
    <xdr:pic>
      <xdr:nvPicPr>
        <xdr:cNvPr id="42" name="Picture 72" descr="https://latex.codecogs.com/gif.latex?%5Cdpi%7B300%7D%20%5Cfn_jvn%20%5Clarge%20%5Cfrac%7B1%7D%7B2%7D%20%5Ctext%7Bcos%7D%282x%29&amp;plus;C"/>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6605250" y="70659625"/>
          <a:ext cx="3733800" cy="120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365126</xdr:colOff>
      <xdr:row>47</xdr:row>
      <xdr:rowOff>444035</xdr:rowOff>
    </xdr:from>
    <xdr:to>
      <xdr:col>10</xdr:col>
      <xdr:colOff>3540126</xdr:colOff>
      <xdr:row>47</xdr:row>
      <xdr:rowOff>1343024</xdr:rowOff>
    </xdr:to>
    <xdr:pic>
      <xdr:nvPicPr>
        <xdr:cNvPr id="43" name="Picture 74" descr="https://latex.codecogs.com/gif.latex?%5Cdpi%7B300%7D%20%5Cfn_jvn%20%5Clarge%20-%5Cfrac%7B1%7D%7B2%7D%20%5Ctext%7Bsen%7D%282x%29&amp;plus;C"/>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6716376" y="72580035"/>
          <a:ext cx="3175000" cy="898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95250</xdr:colOff>
      <xdr:row>48</xdr:row>
      <xdr:rowOff>285750</xdr:rowOff>
    </xdr:from>
    <xdr:to>
      <xdr:col>10</xdr:col>
      <xdr:colOff>3886200</xdr:colOff>
      <xdr:row>48</xdr:row>
      <xdr:rowOff>1485900</xdr:rowOff>
    </xdr:to>
    <xdr:pic>
      <xdr:nvPicPr>
        <xdr:cNvPr id="44" name="Picture 76" descr="https://latex.codecogs.com/gif.latex?%5Cdpi%7B300%7D%20%5Cfn_jvn%20%5Clarge%20%5Cfrac%7B1%7D%7B2%7D%20%5Ctext%7Bsen%7D%282x%29&amp;plus;C"/>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6446500" y="74136250"/>
          <a:ext cx="3790950" cy="120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365125</xdr:colOff>
      <xdr:row>49</xdr:row>
      <xdr:rowOff>568061</xdr:rowOff>
    </xdr:from>
    <xdr:to>
      <xdr:col>10</xdr:col>
      <xdr:colOff>3524250</xdr:colOff>
      <xdr:row>49</xdr:row>
      <xdr:rowOff>1568451</xdr:rowOff>
    </xdr:to>
    <xdr:pic>
      <xdr:nvPicPr>
        <xdr:cNvPr id="46" name="Picture 78" descr="https://latex.codecogs.com/gif.latex?%5Cdpi%7B300%7D%20%5Cfn_jvn%20%5Clarge%20%5Cint%20%5Ctext%7Bcsc%7D%5E%7B2%7D%5Cleft%20%28%5Cfrac%7Bx%7D%7B2%7D%20%5Cright%20%29%5Ctext%7B%20dx%7D"/>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6716375" y="76133061"/>
          <a:ext cx="3159125" cy="1000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365125</xdr:colOff>
      <xdr:row>50</xdr:row>
      <xdr:rowOff>526902</xdr:rowOff>
    </xdr:from>
    <xdr:to>
      <xdr:col>10</xdr:col>
      <xdr:colOff>3476625</xdr:colOff>
      <xdr:row>50</xdr:row>
      <xdr:rowOff>1370932</xdr:rowOff>
    </xdr:to>
    <xdr:pic>
      <xdr:nvPicPr>
        <xdr:cNvPr id="50" name="Imagen 49"/>
        <xdr:cNvPicPr>
          <a:picLocks noChangeAspect="1"/>
        </xdr:cNvPicPr>
      </xdr:nvPicPr>
      <xdr:blipFill>
        <a:blip xmlns:r="http://schemas.openxmlformats.org/officeDocument/2006/relationships" r:embed="rId34"/>
        <a:stretch>
          <a:fillRect/>
        </a:stretch>
      </xdr:blipFill>
      <xdr:spPr>
        <a:xfrm>
          <a:off x="16716375" y="78330277"/>
          <a:ext cx="3111500" cy="844030"/>
        </a:xfrm>
        <a:prstGeom prst="rect">
          <a:avLst/>
        </a:prstGeom>
      </xdr:spPr>
    </xdr:pic>
    <xdr:clientData/>
  </xdr:twoCellAnchor>
  <xdr:twoCellAnchor editAs="oneCell">
    <xdr:from>
      <xdr:col>10</xdr:col>
      <xdr:colOff>285750</xdr:colOff>
      <xdr:row>51</xdr:row>
      <xdr:rowOff>285750</xdr:rowOff>
    </xdr:from>
    <xdr:to>
      <xdr:col>10</xdr:col>
      <xdr:colOff>3857625</xdr:colOff>
      <xdr:row>51</xdr:row>
      <xdr:rowOff>1371600</xdr:rowOff>
    </xdr:to>
    <xdr:pic>
      <xdr:nvPicPr>
        <xdr:cNvPr id="51" name="Picture 82" descr="https://latex.codecogs.com/gif.latex?%5Cdpi%7B300%7D%20%5Cfn_jvn%20%5Clarge%202%5Ctext%7Bcot%7D%5Cleft%20%28%5Cfrac%7Bx%7D%7B2%7D%20%5Cright%20%29&amp;plus;C"/>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6637000" y="79803625"/>
          <a:ext cx="357187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365125</xdr:colOff>
      <xdr:row>52</xdr:row>
      <xdr:rowOff>381000</xdr:rowOff>
    </xdr:from>
    <xdr:to>
      <xdr:col>10</xdr:col>
      <xdr:colOff>3584575</xdr:colOff>
      <xdr:row>52</xdr:row>
      <xdr:rowOff>1466850</xdr:rowOff>
    </xdr:to>
    <xdr:pic>
      <xdr:nvPicPr>
        <xdr:cNvPr id="52" name="Picture 84" descr="https://latex.codecogs.com/gif.latex?%5Cdpi%7B300%7D%20%5Cfn_jvn%20%5Clarge%20%5Ctext%7Bcot%7D%5Cleft%20%28%5Cfrac%7Bx%7D%7B2%7D%20%5Cright%20%29&amp;plus;C"/>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6716375" y="81613375"/>
          <a:ext cx="32194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190500</xdr:colOff>
      <xdr:row>53</xdr:row>
      <xdr:rowOff>317500</xdr:rowOff>
    </xdr:from>
    <xdr:to>
      <xdr:col>10</xdr:col>
      <xdr:colOff>3838575</xdr:colOff>
      <xdr:row>53</xdr:row>
      <xdr:rowOff>1403350</xdr:rowOff>
    </xdr:to>
    <xdr:pic>
      <xdr:nvPicPr>
        <xdr:cNvPr id="53" name="Picture 86" descr="https://latex.codecogs.com/gif.latex?%5Cdpi%7B300%7D%20%5Cfn_jvn%20%5Clarge%20-%5Ctext%7Bcot%7D%5Cleft%20%28%5Cfrac%7Bx%7D%7B2%7D%20%5Cright%20%29&amp;plus;C"/>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6541750" y="83264375"/>
          <a:ext cx="364807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254000</xdr:colOff>
      <xdr:row>54</xdr:row>
      <xdr:rowOff>696761</xdr:rowOff>
    </xdr:from>
    <xdr:to>
      <xdr:col>10</xdr:col>
      <xdr:colOff>3762375</xdr:colOff>
      <xdr:row>54</xdr:row>
      <xdr:rowOff>1377950</xdr:rowOff>
    </xdr:to>
    <xdr:pic>
      <xdr:nvPicPr>
        <xdr:cNvPr id="54" name="Picture 88" descr="https://latex.codecogs.com/gif.latex?%5Cdpi%7B300%7D%20%5Cfn_jvn%20%5Clarge%20%5Cint%20%5Ctext%7Bsen%20%7D%20%282x%29%5Ctext%7B%20cos%20%7D%20%282x%29%5Ctext%7B%20dx%7D"/>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6605250" y="85358136"/>
          <a:ext cx="3508375" cy="6811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333375</xdr:colOff>
      <xdr:row>55</xdr:row>
      <xdr:rowOff>442174</xdr:rowOff>
    </xdr:from>
    <xdr:to>
      <xdr:col>10</xdr:col>
      <xdr:colOff>3540125</xdr:colOff>
      <xdr:row>55</xdr:row>
      <xdr:rowOff>1390649</xdr:rowOff>
    </xdr:to>
    <xdr:pic>
      <xdr:nvPicPr>
        <xdr:cNvPr id="55" name="Picture 90" descr="https://latex.codecogs.com/gif.latex?%5Cdpi%7B300%7D%20%5Cfn_jvn%20%5Clarge%20%5Cfrac%7B1%7D%7B4%7D%20%5Ctext%7Bsen%7D%5E%7B2%7D%282x%29&amp;plus;C"/>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6684625" y="86992674"/>
          <a:ext cx="3206750" cy="94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333375</xdr:colOff>
      <xdr:row>57</xdr:row>
      <xdr:rowOff>392112</xdr:rowOff>
    </xdr:from>
    <xdr:to>
      <xdr:col>10</xdr:col>
      <xdr:colOff>3556000</xdr:colOff>
      <xdr:row>57</xdr:row>
      <xdr:rowOff>1358900</xdr:rowOff>
    </xdr:to>
    <xdr:pic>
      <xdr:nvPicPr>
        <xdr:cNvPr id="56" name="Picture 92" descr="https://latex.codecogs.com/gif.latex?%5Cdpi%7B300%7D%20%5Cfn_jvn%20%5Clarge%20%5Cfrac%7B1%7D%7B4%7D%20%5Ctext%7Bcos%7D%5E%7B2%7D%282x%29&amp;plus;C"/>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6684625" y="90371612"/>
          <a:ext cx="3222625" cy="966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492126</xdr:colOff>
      <xdr:row>58</xdr:row>
      <xdr:rowOff>592056</xdr:rowOff>
    </xdr:from>
    <xdr:to>
      <xdr:col>10</xdr:col>
      <xdr:colOff>3317876</xdr:colOff>
      <xdr:row>58</xdr:row>
      <xdr:rowOff>1454149</xdr:rowOff>
    </xdr:to>
    <xdr:pic>
      <xdr:nvPicPr>
        <xdr:cNvPr id="57" name="Picture 94" descr="https://latex.codecogs.com/gif.latex?%5Cdpi%7B300%7D%20%5Cfn_jvn%20%5Clarge%20%5Cfrac%7B1%7D%7B2%7D%20%5Ctext%7Bcos%20%7D%282x%29&amp;plus;C"/>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6843376" y="92286056"/>
          <a:ext cx="2825750" cy="862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889000</xdr:colOff>
      <xdr:row>56</xdr:row>
      <xdr:rowOff>523875</xdr:rowOff>
    </xdr:from>
    <xdr:to>
      <xdr:col>10</xdr:col>
      <xdr:colOff>3187011</xdr:colOff>
      <xdr:row>56</xdr:row>
      <xdr:rowOff>1216025</xdr:rowOff>
    </xdr:to>
    <xdr:pic>
      <xdr:nvPicPr>
        <xdr:cNvPr id="58" name="Picture 96" descr="https://latex.codecogs.com/gif.latex?%5Cdpi%7B300%7D%20%5Cfn_jvn%20%5Clarge%20%5Cfrac%7B1%7D%7B2%7D%20%5Ctext%7Bsen%20%7D%282x%29&amp;plus;C"/>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7240250" y="88788875"/>
          <a:ext cx="2298011" cy="69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2.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11</v>
      </c>
      <c r="D3" s="85"/>
      <c r="F3" s="77"/>
      <c r="G3" s="78"/>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4" t="s">
        <v>187</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210" customHeight="1" x14ac:dyDescent="0.25">
      <c r="A10" s="12" t="str">
        <f>IF(OR(B10&lt;&gt;"",J10&lt;&gt;""),"IMG01","")</f>
        <v>IMG01</v>
      </c>
      <c r="B10" s="62" t="s">
        <v>188</v>
      </c>
      <c r="C10" s="20" t="str">
        <f t="shared" ref="C10:C41" si="0">IF(OR(B10&lt;&gt;"",J10&lt;&gt;""),IF($G$4="Recurso",CONCATENATE($G$4," ",$G$5),$G$4),"")</f>
        <v>Recurso M7A</v>
      </c>
      <c r="D10" s="63" t="s">
        <v>189</v>
      </c>
      <c r="E10" s="63" t="s">
        <v>155</v>
      </c>
      <c r="F10" s="13" t="str">
        <f t="shared" ref="F10" ca="1" si="1">IF(OR(B10&lt;&gt;"",J10&lt;&gt;""),CONCATENATE($C$7,"_",$A10,IF($G$4="Cuaderno de Estudio","_small",CONCATENATE(IF(I10="","","n"),IF(LEFT($G$5,1)="F",".jpg",".png")))),"")</f>
        <v>MA_11_05_CO_REC90_IMG01n.png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MA_11_05_CO_REC90_IMG01a.png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04.6" customHeight="1" x14ac:dyDescent="0.25">
      <c r="A11" s="12" t="str">
        <f t="shared" ref="A11:A18" si="3">IF(OR(B11&lt;&gt;"",J11&lt;&gt;""),CONCATENATE(LEFT(A10,3),IF(MID(A10,4,2)+1&lt;10,CONCATENATE("0",MID(A10,4,2)+1))),"")</f>
        <v>IMG02</v>
      </c>
      <c r="B11" s="62" t="s">
        <v>188</v>
      </c>
      <c r="C11" s="20" t="str">
        <f t="shared" si="0"/>
        <v>Recurso M7A</v>
      </c>
      <c r="D11" s="63" t="s">
        <v>189</v>
      </c>
      <c r="E11" s="63" t="s">
        <v>67</v>
      </c>
      <c r="F11" s="13" t="str">
        <f t="shared" ref="F11:F74" ca="1" si="4">IF(OR(B11&lt;&gt;"",J11&lt;&gt;""),CONCATENATE($C$7,"_",$A11,IF($G$4="Cuaderno de Estudio","_small",CONCATENATE(IF(I11="","","n"),IF(LEFT($G$5,1)="F",".jpg",".png")))),"")</f>
        <v>MA_11_05_CO_REC90_IMG02.png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ht="135" x14ac:dyDescent="0.25">
      <c r="A12" s="12" t="str">
        <f t="shared" si="3"/>
        <v>IMG03</v>
      </c>
      <c r="B12" s="62" t="s">
        <v>188</v>
      </c>
      <c r="C12" s="20" t="str">
        <f t="shared" si="0"/>
        <v>Recurso M7A</v>
      </c>
      <c r="D12" s="63" t="s">
        <v>189</v>
      </c>
      <c r="E12" s="63" t="s">
        <v>67</v>
      </c>
      <c r="F12" s="13" t="str">
        <f t="shared" ca="1" si="4"/>
        <v>MA_11_05_CO_REC90_IMG03.png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193</v>
      </c>
      <c r="K12" s="64"/>
      <c r="O12" s="2" t="str">
        <f>'Definición técnica de imagenes'!A18</f>
        <v>Diaporama F1</v>
      </c>
    </row>
    <row r="13" spans="1:16" s="11" customFormat="1" ht="135" x14ac:dyDescent="0.25">
      <c r="A13" s="12" t="str">
        <f t="shared" si="3"/>
        <v>IMG04</v>
      </c>
      <c r="B13" s="62" t="s">
        <v>188</v>
      </c>
      <c r="C13" s="20" t="str">
        <f t="shared" si="0"/>
        <v>Recurso M7A</v>
      </c>
      <c r="D13" s="63" t="s">
        <v>189</v>
      </c>
      <c r="E13" s="63" t="s">
        <v>67</v>
      </c>
      <c r="F13" s="13" t="str">
        <f t="shared" ca="1" si="4"/>
        <v>MA_11_05_CO_REC90_IMG04.png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195</v>
      </c>
      <c r="K13" s="64"/>
      <c r="O13" s="2" t="str">
        <f>'Definición técnica de imagenes'!A19</f>
        <v>F4</v>
      </c>
    </row>
    <row r="14" spans="1:16" s="11" customFormat="1" ht="135" x14ac:dyDescent="0.25">
      <c r="A14" s="12" t="str">
        <f t="shared" si="3"/>
        <v>IMG05</v>
      </c>
      <c r="B14" s="62" t="s">
        <v>188</v>
      </c>
      <c r="C14" s="20" t="str">
        <f t="shared" si="0"/>
        <v>Recurso M7A</v>
      </c>
      <c r="D14" s="63" t="s">
        <v>189</v>
      </c>
      <c r="E14" s="63" t="s">
        <v>67</v>
      </c>
      <c r="F14" s="13" t="str">
        <f t="shared" ca="1" si="4"/>
        <v>MA_11_05_CO_REC90_IMG05.png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194</v>
      </c>
      <c r="K14" s="64"/>
      <c r="O14" s="2" t="str">
        <f>'Definición técnica de imagenes'!A22</f>
        <v>F6</v>
      </c>
    </row>
    <row r="15" spans="1:16" s="11" customFormat="1" ht="154.5" customHeight="1" x14ac:dyDescent="0.25">
      <c r="A15" s="12" t="str">
        <f t="shared" si="3"/>
        <v>IMG06</v>
      </c>
      <c r="B15" s="62" t="s">
        <v>188</v>
      </c>
      <c r="C15" s="20" t="str">
        <f t="shared" si="0"/>
        <v>Recurso M7A</v>
      </c>
      <c r="D15" s="63" t="s">
        <v>189</v>
      </c>
      <c r="E15" s="63" t="s">
        <v>155</v>
      </c>
      <c r="F15" s="13" t="str">
        <f t="shared" ca="1" si="4"/>
        <v>MA_11_05_CO_REC90_IMG06n.png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MA_11_05_CO_REC90_IMG06a.png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196</v>
      </c>
      <c r="K15" s="66"/>
      <c r="O15" s="2" t="str">
        <f>'Definición técnica de imagenes'!A24</f>
        <v>F6B</v>
      </c>
    </row>
    <row r="16" spans="1:16" s="11" customFormat="1" ht="155.25" customHeight="1" x14ac:dyDescent="0.3">
      <c r="A16" s="12" t="str">
        <f t="shared" si="3"/>
        <v>IMG07</v>
      </c>
      <c r="B16" s="62" t="s">
        <v>188</v>
      </c>
      <c r="C16" s="20" t="str">
        <f t="shared" si="0"/>
        <v>Recurso M7A</v>
      </c>
      <c r="D16" s="63" t="s">
        <v>189</v>
      </c>
      <c r="E16" s="63" t="s">
        <v>67</v>
      </c>
      <c r="F16" s="13" t="str">
        <f t="shared" ca="1" si="4"/>
        <v>MA_11_05_CO_REC90_IMG07.png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197</v>
      </c>
      <c r="K16" s="67"/>
      <c r="O16" s="2" t="str">
        <f>'Definición técnica de imagenes'!A25</f>
        <v>F7</v>
      </c>
    </row>
    <row r="17" spans="1:15" s="11" customFormat="1" ht="157.5" customHeight="1" x14ac:dyDescent="0.25">
      <c r="A17" s="12" t="str">
        <f t="shared" si="3"/>
        <v>IMG08</v>
      </c>
      <c r="B17" s="62" t="s">
        <v>188</v>
      </c>
      <c r="C17" s="20" t="str">
        <f t="shared" si="0"/>
        <v>Recurso M7A</v>
      </c>
      <c r="D17" s="63" t="s">
        <v>189</v>
      </c>
      <c r="E17" s="63" t="s">
        <v>67</v>
      </c>
      <c r="F17" s="13" t="str">
        <f t="shared" ca="1" si="4"/>
        <v>MA_11_05_CO_REC90_IMG08.png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198</v>
      </c>
      <c r="K17" s="66"/>
      <c r="O17" s="2" t="str">
        <f>'Definición técnica de imagenes'!A27</f>
        <v>F7B</v>
      </c>
    </row>
    <row r="18" spans="1:15" s="11" customFormat="1" ht="159" customHeight="1" x14ac:dyDescent="0.25">
      <c r="A18" s="12" t="str">
        <f t="shared" si="3"/>
        <v>IMG09</v>
      </c>
      <c r="B18" s="62" t="s">
        <v>188</v>
      </c>
      <c r="C18" s="20" t="str">
        <f t="shared" si="0"/>
        <v>Recurso M7A</v>
      </c>
      <c r="D18" s="63" t="s">
        <v>189</v>
      </c>
      <c r="E18" s="63" t="s">
        <v>67</v>
      </c>
      <c r="F18" s="13" t="str">
        <f t="shared" ca="1" si="4"/>
        <v>MA_11_05_CO_REC90_IMG09.png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199</v>
      </c>
      <c r="K18" s="66"/>
      <c r="O18" s="2" t="str">
        <f>'Definición técnica de imagenes'!A30</f>
        <v>F8</v>
      </c>
    </row>
    <row r="19" spans="1:15" s="11" customFormat="1" ht="147" customHeight="1" x14ac:dyDescent="0.3">
      <c r="A19" s="12" t="str">
        <f t="shared" ref="A19:A50" si="6">IF(OR(B19&lt;&gt;"",J19&lt;&gt;""),CONCATENATE(LEFT(A18,3),IF(MID(A18,4,2)+1&lt;10,CONCATENATE("0",MID(A18,4,2)+1),MID(A18,4,2)+1)),"")</f>
        <v>IMG10</v>
      </c>
      <c r="B19" s="62" t="s">
        <v>188</v>
      </c>
      <c r="C19" s="20" t="str">
        <f t="shared" si="0"/>
        <v>Recurso M7A</v>
      </c>
      <c r="D19" s="63" t="s">
        <v>189</v>
      </c>
      <c r="E19" s="63" t="s">
        <v>67</v>
      </c>
      <c r="F19" s="13" t="str">
        <f t="shared" ca="1" si="4"/>
        <v>MA_11_05_CO_REC90_IMG10.png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200</v>
      </c>
      <c r="K19" s="67"/>
      <c r="O19" s="2" t="str">
        <f>'Definición técnica de imagenes'!A31</f>
        <v>F10</v>
      </c>
    </row>
    <row r="20" spans="1:15" s="11" customFormat="1" ht="156" customHeight="1" x14ac:dyDescent="0.25">
      <c r="A20" s="12" t="str">
        <f t="shared" si="6"/>
        <v>IMG11</v>
      </c>
      <c r="B20" s="62" t="s">
        <v>188</v>
      </c>
      <c r="C20" s="20" t="str">
        <f t="shared" si="0"/>
        <v>Recurso M7A</v>
      </c>
      <c r="D20" s="63" t="s">
        <v>189</v>
      </c>
      <c r="E20" s="63" t="s">
        <v>155</v>
      </c>
      <c r="F20" s="13" t="str">
        <f t="shared" ca="1" si="4"/>
        <v>MA_11_05_CO_REC90_IMG11n.png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MA_11_05_CO_REC90_IMG11a.png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201</v>
      </c>
      <c r="K20" s="66"/>
      <c r="O20" s="2" t="str">
        <f>'Definición técnica de imagenes'!A32</f>
        <v>F10B</v>
      </c>
    </row>
    <row r="21" spans="1:15" s="11" customFormat="1" ht="150" customHeight="1" x14ac:dyDescent="0.25">
      <c r="A21" s="12" t="str">
        <f t="shared" si="6"/>
        <v>IMG12</v>
      </c>
      <c r="B21" s="62" t="s">
        <v>188</v>
      </c>
      <c r="C21" s="20" t="str">
        <f t="shared" si="0"/>
        <v>Recurso M7A</v>
      </c>
      <c r="D21" s="63" t="s">
        <v>189</v>
      </c>
      <c r="E21" s="63" t="s">
        <v>67</v>
      </c>
      <c r="F21" s="13" t="str">
        <f t="shared" ca="1" si="4"/>
        <v>MA_11_05_CO_REC90_IMG12.png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202</v>
      </c>
      <c r="K21" s="66"/>
      <c r="O21" s="2" t="str">
        <f>'Definición técnica de imagenes'!A33</f>
        <v>F11</v>
      </c>
    </row>
    <row r="22" spans="1:15" s="11" customFormat="1" ht="121.5" x14ac:dyDescent="0.25">
      <c r="A22" s="12" t="str">
        <f t="shared" si="6"/>
        <v>IMG13</v>
      </c>
      <c r="B22" s="62" t="s">
        <v>188</v>
      </c>
      <c r="C22" s="20" t="str">
        <f t="shared" si="0"/>
        <v>Recurso M7A</v>
      </c>
      <c r="D22" s="63" t="s">
        <v>189</v>
      </c>
      <c r="E22" s="63" t="s">
        <v>67</v>
      </c>
      <c r="F22" s="13" t="str">
        <f t="shared" ca="1" si="4"/>
        <v>MA_11_05_CO_REC90_IMG13.png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203</v>
      </c>
      <c r="K22" s="68"/>
      <c r="O22" s="2" t="str">
        <f>'Definición técnica de imagenes'!A34</f>
        <v>F12</v>
      </c>
    </row>
    <row r="23" spans="1:15" s="11" customFormat="1" ht="135" x14ac:dyDescent="0.25">
      <c r="A23" s="12" t="str">
        <f t="shared" si="6"/>
        <v>IMG14</v>
      </c>
      <c r="B23" s="62" t="s">
        <v>188</v>
      </c>
      <c r="C23" s="20" t="str">
        <f t="shared" si="0"/>
        <v>Recurso M7A</v>
      </c>
      <c r="D23" s="63" t="s">
        <v>189</v>
      </c>
      <c r="E23" s="63" t="s">
        <v>67</v>
      </c>
      <c r="F23" s="13" t="str">
        <f t="shared" ca="1" si="4"/>
        <v>MA_11_05_CO_REC90_IMG14.png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204</v>
      </c>
      <c r="K23" s="64"/>
      <c r="O23" s="2" t="str">
        <f>'Definición técnica de imagenes'!A35</f>
        <v>F13</v>
      </c>
    </row>
    <row r="24" spans="1:15" s="11" customFormat="1" ht="135" x14ac:dyDescent="0.25">
      <c r="A24" s="12" t="str">
        <f t="shared" si="6"/>
        <v>IMG15</v>
      </c>
      <c r="B24" s="62" t="s">
        <v>188</v>
      </c>
      <c r="C24" s="20" t="str">
        <f t="shared" si="0"/>
        <v>Recurso M7A</v>
      </c>
      <c r="D24" s="63" t="s">
        <v>189</v>
      </c>
      <c r="E24" s="63" t="s">
        <v>67</v>
      </c>
      <c r="F24" s="13" t="str">
        <f t="shared" ca="1" si="4"/>
        <v>MA_11_05_CO_REC90_IMG15.png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205</v>
      </c>
      <c r="K24" s="65"/>
      <c r="O24" s="2" t="str">
        <f>'Definición técnica de imagenes'!A37</f>
        <v>F13B</v>
      </c>
    </row>
    <row r="25" spans="1:15" s="11" customFormat="1" ht="135" x14ac:dyDescent="0.25">
      <c r="A25" s="12" t="str">
        <f t="shared" si="6"/>
        <v>IMG16</v>
      </c>
      <c r="B25" s="62" t="s">
        <v>188</v>
      </c>
      <c r="C25" s="20" t="str">
        <f t="shared" si="0"/>
        <v>Recurso M7A</v>
      </c>
      <c r="D25" s="63" t="s">
        <v>189</v>
      </c>
      <c r="E25" s="63" t="s">
        <v>155</v>
      </c>
      <c r="F25" s="13" t="str">
        <f t="shared" ca="1" si="4"/>
        <v>MA_11_05_CO_REC90_IMG16n.png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MA_11_05_CO_REC90_IMG16a.png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206</v>
      </c>
      <c r="K25" s="64"/>
    </row>
    <row r="26" spans="1:15" s="11" customFormat="1" ht="135" x14ac:dyDescent="0.25">
      <c r="A26" s="12" t="str">
        <f t="shared" si="6"/>
        <v>IMG17</v>
      </c>
      <c r="B26" s="62" t="s">
        <v>188</v>
      </c>
      <c r="C26" s="20" t="str">
        <f t="shared" si="0"/>
        <v>Recurso M7A</v>
      </c>
      <c r="D26" s="63" t="s">
        <v>189</v>
      </c>
      <c r="E26" s="63" t="s">
        <v>67</v>
      </c>
      <c r="F26" s="13" t="str">
        <f t="shared" ca="1" si="4"/>
        <v>MA_11_05_CO_REC90_IMG17.png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207</v>
      </c>
      <c r="K26" s="64"/>
    </row>
    <row r="27" spans="1:15" s="11" customFormat="1" ht="135" x14ac:dyDescent="0.25">
      <c r="A27" s="12" t="str">
        <f t="shared" si="6"/>
        <v>IMG18</v>
      </c>
      <c r="B27" s="62" t="s">
        <v>188</v>
      </c>
      <c r="C27" s="20" t="str">
        <f t="shared" si="0"/>
        <v>Recurso M7A</v>
      </c>
      <c r="D27" s="63" t="s">
        <v>189</v>
      </c>
      <c r="E27" s="63" t="s">
        <v>67</v>
      </c>
      <c r="F27" s="13" t="str">
        <f t="shared" ca="1" si="4"/>
        <v>MA_11_05_CO_REC90_IMG18.png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t="s">
        <v>208</v>
      </c>
      <c r="K27" s="64"/>
      <c r="O27" s="2"/>
    </row>
    <row r="28" spans="1:15" s="11" customFormat="1" ht="135" x14ac:dyDescent="0.25">
      <c r="A28" s="12" t="str">
        <f t="shared" si="6"/>
        <v>IMG19</v>
      </c>
      <c r="B28" s="62" t="s">
        <v>188</v>
      </c>
      <c r="C28" s="20" t="str">
        <f t="shared" si="0"/>
        <v>Recurso M7A</v>
      </c>
      <c r="D28" s="63" t="s">
        <v>189</v>
      </c>
      <c r="E28" s="63" t="s">
        <v>67</v>
      </c>
      <c r="F28" s="13" t="str">
        <f t="shared" ca="1" si="4"/>
        <v>MA_11_05_CO_REC90_IMG19.png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t="s">
        <v>209</v>
      </c>
      <c r="K28" s="64"/>
    </row>
    <row r="29" spans="1:15" s="11" customFormat="1" ht="135" x14ac:dyDescent="0.25">
      <c r="A29" s="12" t="str">
        <f t="shared" si="6"/>
        <v>IMG20</v>
      </c>
      <c r="B29" s="62" t="s">
        <v>188</v>
      </c>
      <c r="C29" s="20" t="str">
        <f t="shared" si="0"/>
        <v>Recurso M7A</v>
      </c>
      <c r="D29" s="63" t="s">
        <v>189</v>
      </c>
      <c r="E29" s="63" t="s">
        <v>67</v>
      </c>
      <c r="F29" s="13" t="str">
        <f t="shared" ca="1" si="4"/>
        <v>MA_11_05_CO_REC90_IMG20.png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t="s">
        <v>210</v>
      </c>
      <c r="K29" s="64"/>
    </row>
    <row r="30" spans="1:15" s="11" customFormat="1" ht="135" x14ac:dyDescent="0.25">
      <c r="A30" s="12" t="str">
        <f t="shared" si="6"/>
        <v>IMG21</v>
      </c>
      <c r="B30" s="62" t="s">
        <v>188</v>
      </c>
      <c r="C30" s="20" t="str">
        <f t="shared" si="0"/>
        <v>Recurso M7A</v>
      </c>
      <c r="D30" s="63" t="s">
        <v>189</v>
      </c>
      <c r="E30" s="63" t="s">
        <v>155</v>
      </c>
      <c r="F30" s="13" t="str">
        <f t="shared" ca="1" si="4"/>
        <v>MA_11_05_CO_REC90_IMG21n.png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MA_11_05_CO_REC90_IMG21a.png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3" t="s">
        <v>211</v>
      </c>
      <c r="K30" s="64"/>
    </row>
    <row r="31" spans="1:15" s="11" customFormat="1" ht="139.5" customHeight="1" x14ac:dyDescent="0.25">
      <c r="A31" s="12" t="str">
        <f t="shared" si="6"/>
        <v>IMG22</v>
      </c>
      <c r="B31" s="62" t="s">
        <v>188</v>
      </c>
      <c r="C31" s="20" t="str">
        <f t="shared" si="0"/>
        <v>Recurso M7A</v>
      </c>
      <c r="D31" s="63" t="s">
        <v>189</v>
      </c>
      <c r="E31" s="63" t="s">
        <v>67</v>
      </c>
      <c r="F31" s="13" t="str">
        <f t="shared" ca="1" si="4"/>
        <v>MA_11_05_CO_REC90_IMG22.png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t="s">
        <v>212</v>
      </c>
      <c r="K31" s="64"/>
    </row>
    <row r="32" spans="1:15" s="11" customFormat="1" ht="171" customHeight="1" x14ac:dyDescent="0.25">
      <c r="A32" s="12" t="str">
        <f t="shared" si="6"/>
        <v>IMG23</v>
      </c>
      <c r="B32" s="62" t="s">
        <v>188</v>
      </c>
      <c r="C32" s="20" t="str">
        <f t="shared" si="0"/>
        <v>Recurso M7A</v>
      </c>
      <c r="D32" s="63" t="s">
        <v>189</v>
      </c>
      <c r="E32" s="63" t="s">
        <v>67</v>
      </c>
      <c r="F32" s="13" t="str">
        <f t="shared" ca="1" si="4"/>
        <v>MA_11_05_CO_REC90_IMG23.png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213</v>
      </c>
      <c r="K32" s="64"/>
    </row>
    <row r="33" spans="1:15" s="11" customFormat="1" ht="156" customHeight="1" x14ac:dyDescent="0.25">
      <c r="A33" s="12" t="str">
        <f t="shared" si="6"/>
        <v>IMG24</v>
      </c>
      <c r="B33" s="62" t="s">
        <v>188</v>
      </c>
      <c r="C33" s="20" t="str">
        <f t="shared" si="0"/>
        <v>Recurso M7A</v>
      </c>
      <c r="D33" s="63" t="s">
        <v>189</v>
      </c>
      <c r="E33" s="63" t="s">
        <v>67</v>
      </c>
      <c r="F33" s="13" t="str">
        <f t="shared" ca="1" si="4"/>
        <v>MA_11_05_CO_REC90_IMG24.png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214</v>
      </c>
      <c r="K33" s="64"/>
    </row>
    <row r="34" spans="1:15" s="11" customFormat="1" ht="163.5" customHeight="1" x14ac:dyDescent="0.25">
      <c r="A34" s="12" t="str">
        <f t="shared" si="6"/>
        <v>IMG25</v>
      </c>
      <c r="B34" s="62" t="s">
        <v>188</v>
      </c>
      <c r="C34" s="20" t="str">
        <f t="shared" si="0"/>
        <v>Recurso M7A</v>
      </c>
      <c r="D34" s="63" t="s">
        <v>189</v>
      </c>
      <c r="E34" s="63" t="s">
        <v>67</v>
      </c>
      <c r="F34" s="13" t="str">
        <f t="shared" ca="1" si="4"/>
        <v>MA_11_05_CO_REC90_IMG25.png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215</v>
      </c>
      <c r="K34" s="64"/>
      <c r="O34" s="2"/>
    </row>
    <row r="35" spans="1:15" s="11" customFormat="1" ht="159.75" customHeight="1" x14ac:dyDescent="0.25">
      <c r="A35" s="12" t="str">
        <f t="shared" si="6"/>
        <v>IMG26</v>
      </c>
      <c r="B35" s="62" t="s">
        <v>188</v>
      </c>
      <c r="C35" s="20" t="str">
        <f t="shared" si="0"/>
        <v>Recurso M7A</v>
      </c>
      <c r="D35" s="63" t="s">
        <v>189</v>
      </c>
      <c r="E35" s="63" t="s">
        <v>155</v>
      </c>
      <c r="F35" s="13" t="str">
        <f t="shared" ca="1" si="4"/>
        <v>MA_11_05_CO_REC90_IMG26n.png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MA_11_05_CO_REC90_IMG26a.png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t="s">
        <v>216</v>
      </c>
      <c r="K35" s="65"/>
      <c r="O35" s="2"/>
    </row>
    <row r="36" spans="1:15" s="11" customFormat="1" ht="135" x14ac:dyDescent="0.25">
      <c r="A36" s="12" t="str">
        <f t="shared" si="6"/>
        <v>IMG27</v>
      </c>
      <c r="B36" s="62" t="s">
        <v>188</v>
      </c>
      <c r="C36" s="20" t="str">
        <f t="shared" si="0"/>
        <v>Recurso M7A</v>
      </c>
      <c r="D36" s="63" t="s">
        <v>189</v>
      </c>
      <c r="E36" s="63" t="s">
        <v>67</v>
      </c>
      <c r="F36" s="13" t="str">
        <f t="shared" ca="1" si="4"/>
        <v>MA_11_05_CO_REC90_IMG27.png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217</v>
      </c>
      <c r="K36" s="65"/>
      <c r="O36" s="2"/>
    </row>
    <row r="37" spans="1:15" s="11" customFormat="1" ht="135" x14ac:dyDescent="0.25">
      <c r="A37" s="12" t="str">
        <f t="shared" si="6"/>
        <v>IMG28</v>
      </c>
      <c r="B37" s="62" t="s">
        <v>188</v>
      </c>
      <c r="C37" s="20" t="str">
        <f t="shared" si="0"/>
        <v>Recurso M7A</v>
      </c>
      <c r="D37" s="63" t="s">
        <v>189</v>
      </c>
      <c r="E37" s="63" t="s">
        <v>67</v>
      </c>
      <c r="F37" s="13" t="str">
        <f t="shared" ca="1" si="4"/>
        <v>MA_11_05_CO_REC90_IMG28.png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218</v>
      </c>
      <c r="K37" s="65"/>
    </row>
    <row r="38" spans="1:15" s="11" customFormat="1" ht="135" x14ac:dyDescent="0.25">
      <c r="A38" s="12" t="str">
        <f t="shared" si="6"/>
        <v>IMG29</v>
      </c>
      <c r="B38" s="62" t="s">
        <v>188</v>
      </c>
      <c r="C38" s="20" t="str">
        <f t="shared" si="0"/>
        <v>Recurso M7A</v>
      </c>
      <c r="D38" s="63" t="s">
        <v>189</v>
      </c>
      <c r="E38" s="63" t="s">
        <v>67</v>
      </c>
      <c r="F38" s="13" t="str">
        <f t="shared" ca="1" si="4"/>
        <v>MA_11_05_CO_REC90_IMG29.png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219</v>
      </c>
      <c r="K38" s="65"/>
    </row>
    <row r="39" spans="1:15" s="11" customFormat="1" ht="148.5" x14ac:dyDescent="0.25">
      <c r="A39" s="12" t="str">
        <f t="shared" si="6"/>
        <v>IMG30</v>
      </c>
      <c r="B39" s="62" t="s">
        <v>188</v>
      </c>
      <c r="C39" s="20" t="str">
        <f t="shared" si="0"/>
        <v>Recurso M7A</v>
      </c>
      <c r="D39" s="63" t="s">
        <v>189</v>
      </c>
      <c r="E39" s="63" t="s">
        <v>67</v>
      </c>
      <c r="F39" s="13" t="str">
        <f t="shared" ca="1" si="4"/>
        <v>MA_11_05_CO_REC90_IMG30.png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220</v>
      </c>
      <c r="K39" s="65"/>
    </row>
    <row r="40" spans="1:15" s="11" customFormat="1" ht="135" x14ac:dyDescent="0.25">
      <c r="A40" s="12" t="str">
        <f t="shared" si="6"/>
        <v>IMG31</v>
      </c>
      <c r="B40" s="62" t="s">
        <v>188</v>
      </c>
      <c r="C40" s="20" t="str">
        <f t="shared" si="0"/>
        <v>Recurso M7A</v>
      </c>
      <c r="D40" s="63" t="s">
        <v>189</v>
      </c>
      <c r="E40" s="63" t="s">
        <v>155</v>
      </c>
      <c r="F40" s="13" t="str">
        <f t="shared" ca="1" si="4"/>
        <v>MA_11_05_CO_REC90_IMG31n.png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MA_11_05_CO_REC90_IMG31a.png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t="s">
        <v>221</v>
      </c>
      <c r="K40" s="65"/>
    </row>
    <row r="41" spans="1:15" s="11" customFormat="1" ht="135" x14ac:dyDescent="0.25">
      <c r="A41" s="12" t="str">
        <f t="shared" si="6"/>
        <v>IMG32</v>
      </c>
      <c r="B41" s="62" t="s">
        <v>188</v>
      </c>
      <c r="C41" s="20" t="str">
        <f t="shared" si="0"/>
        <v>Recurso M7A</v>
      </c>
      <c r="D41" s="63" t="s">
        <v>189</v>
      </c>
      <c r="E41" s="63" t="s">
        <v>67</v>
      </c>
      <c r="F41" s="13" t="str">
        <f t="shared" ca="1" si="4"/>
        <v>MA_11_05_CO_REC90_IMG32.png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222</v>
      </c>
      <c r="K41" s="65"/>
    </row>
    <row r="42" spans="1:15" s="11" customFormat="1" ht="121.5" x14ac:dyDescent="0.25">
      <c r="A42" s="12" t="str">
        <f t="shared" si="6"/>
        <v>IMG33</v>
      </c>
      <c r="B42" s="62" t="s">
        <v>188</v>
      </c>
      <c r="C42" s="20" t="str">
        <f t="shared" ref="C42:C73" si="7">IF(OR(B42&lt;&gt;"",J42&lt;&gt;""),IF($G$4="Recurso",CONCATENATE($G$4," ",$G$5),$G$4),"")</f>
        <v>Recurso M7A</v>
      </c>
      <c r="D42" s="63" t="s">
        <v>189</v>
      </c>
      <c r="E42" s="63" t="s">
        <v>67</v>
      </c>
      <c r="F42" s="13" t="str">
        <f t="shared" ca="1" si="4"/>
        <v>MA_11_05_CO_REC90_IMG33.png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223</v>
      </c>
      <c r="K42" s="65"/>
    </row>
    <row r="43" spans="1:15" s="11" customFormat="1" ht="135" x14ac:dyDescent="0.25">
      <c r="A43" s="12" t="str">
        <f t="shared" si="6"/>
        <v>IMG34</v>
      </c>
      <c r="B43" s="62" t="s">
        <v>188</v>
      </c>
      <c r="C43" s="20" t="str">
        <f t="shared" si="7"/>
        <v>Recurso M7A</v>
      </c>
      <c r="D43" s="63" t="s">
        <v>189</v>
      </c>
      <c r="E43" s="63" t="s">
        <v>67</v>
      </c>
      <c r="F43" s="13" t="str">
        <f t="shared" ca="1" si="4"/>
        <v>MA_11_05_CO_REC90_IMG34.png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224</v>
      </c>
      <c r="K43" s="65"/>
    </row>
    <row r="44" spans="1:15" s="11" customFormat="1" ht="135" x14ac:dyDescent="0.25">
      <c r="A44" s="12" t="str">
        <f t="shared" si="6"/>
        <v>IMG35</v>
      </c>
      <c r="B44" s="62" t="s">
        <v>188</v>
      </c>
      <c r="C44" s="20" t="str">
        <f t="shared" si="7"/>
        <v>Recurso M7A</v>
      </c>
      <c r="D44" s="63" t="s">
        <v>189</v>
      </c>
      <c r="E44" s="63" t="s">
        <v>67</v>
      </c>
      <c r="F44" s="13" t="str">
        <f t="shared" ca="1" si="4"/>
        <v>MA_11_05_CO_REC90_IMG35.png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225</v>
      </c>
      <c r="K44" s="65"/>
    </row>
    <row r="45" spans="1:15" s="11" customFormat="1" ht="135" x14ac:dyDescent="0.25">
      <c r="A45" s="12" t="str">
        <f t="shared" si="6"/>
        <v>IMG36</v>
      </c>
      <c r="B45" s="62" t="s">
        <v>188</v>
      </c>
      <c r="C45" s="20" t="str">
        <f t="shared" si="7"/>
        <v>Recurso M7A</v>
      </c>
      <c r="D45" s="63" t="s">
        <v>189</v>
      </c>
      <c r="E45" s="63" t="s">
        <v>155</v>
      </c>
      <c r="F45" s="13" t="str">
        <f t="shared" ca="1" si="4"/>
        <v>MA_11_05_CO_REC90_IMG36n.png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MA_11_05_CO_REC90_IMG36a.png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t="s">
        <v>226</v>
      </c>
      <c r="K45" s="65"/>
    </row>
    <row r="46" spans="1:15" s="11" customFormat="1" ht="135" x14ac:dyDescent="0.25">
      <c r="A46" s="12" t="str">
        <f t="shared" si="6"/>
        <v>IMG37</v>
      </c>
      <c r="B46" s="62" t="s">
        <v>188</v>
      </c>
      <c r="C46" s="20" t="str">
        <f t="shared" si="7"/>
        <v>Recurso M7A</v>
      </c>
      <c r="D46" s="63" t="s">
        <v>189</v>
      </c>
      <c r="E46" s="63" t="s">
        <v>67</v>
      </c>
      <c r="F46" s="13" t="str">
        <f t="shared" ca="1" si="4"/>
        <v>MA_11_05_CO_REC90_IMG37.png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t="s">
        <v>227</v>
      </c>
      <c r="K46" s="65"/>
    </row>
    <row r="47" spans="1:15" s="11" customFormat="1" ht="135" x14ac:dyDescent="0.25">
      <c r="A47" s="12" t="str">
        <f t="shared" si="6"/>
        <v>IMG38</v>
      </c>
      <c r="B47" s="62" t="s">
        <v>188</v>
      </c>
      <c r="C47" s="20" t="str">
        <f t="shared" si="7"/>
        <v>Recurso M7A</v>
      </c>
      <c r="D47" s="63" t="s">
        <v>189</v>
      </c>
      <c r="E47" s="63" t="s">
        <v>67</v>
      </c>
      <c r="F47" s="13" t="str">
        <f t="shared" ca="1" si="4"/>
        <v>MA_11_05_CO_REC90_IMG38.png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t="s">
        <v>228</v>
      </c>
      <c r="K47" s="65"/>
    </row>
    <row r="48" spans="1:15" s="11" customFormat="1" ht="135" x14ac:dyDescent="0.25">
      <c r="A48" s="12" t="str">
        <f t="shared" si="6"/>
        <v>IMG39</v>
      </c>
      <c r="B48" s="62" t="s">
        <v>188</v>
      </c>
      <c r="C48" s="20" t="str">
        <f t="shared" si="7"/>
        <v>Recurso M7A</v>
      </c>
      <c r="D48" s="63" t="s">
        <v>189</v>
      </c>
      <c r="E48" s="63" t="s">
        <v>67</v>
      </c>
      <c r="F48" s="13" t="str">
        <f t="shared" ca="1" si="4"/>
        <v>MA_11_05_CO_REC90_IMG39.png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t="s">
        <v>229</v>
      </c>
      <c r="K48" s="65"/>
    </row>
    <row r="49" spans="1:11" s="11" customFormat="1" ht="135" x14ac:dyDescent="0.25">
      <c r="A49" s="12" t="str">
        <f t="shared" si="6"/>
        <v>IMG40</v>
      </c>
      <c r="B49" s="62" t="s">
        <v>188</v>
      </c>
      <c r="C49" s="20" t="str">
        <f t="shared" si="7"/>
        <v>Recurso M7A</v>
      </c>
      <c r="D49" s="63" t="s">
        <v>189</v>
      </c>
      <c r="E49" s="63" t="s">
        <v>67</v>
      </c>
      <c r="F49" s="13" t="str">
        <f t="shared" ca="1" si="4"/>
        <v>MA_11_05_CO_REC90_IMG40.png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t="s">
        <v>230</v>
      </c>
      <c r="K49" s="65"/>
    </row>
    <row r="50" spans="1:11" s="11" customFormat="1" ht="176.25" customHeight="1" x14ac:dyDescent="0.25">
      <c r="A50" s="12" t="str">
        <f t="shared" si="6"/>
        <v>IMG41</v>
      </c>
      <c r="B50" s="62" t="s">
        <v>188</v>
      </c>
      <c r="C50" s="20" t="str">
        <f t="shared" si="7"/>
        <v>Recurso M7A</v>
      </c>
      <c r="D50" s="63" t="s">
        <v>189</v>
      </c>
      <c r="E50" s="63" t="s">
        <v>155</v>
      </c>
      <c r="F50" s="13" t="str">
        <f t="shared" ca="1" si="4"/>
        <v>MA_11_05_CO_REC90_IMG41n.png</v>
      </c>
      <c r="G50" s="13" t="str">
        <f ca="1">IF($F50&lt;&gt;"",IF($G$4="Recurso",VLOOKUP($E50,OFFSET('Definición técnica de imagenes'!$A$1,MATCH($G$5,'Definición técnica de imagenes'!$A$1:$A$104,0)-1,1,COUNTIF('Definición técnica de imagenes'!$A$3:$A$102,$G$5),5),5,FALSE),'Definición técnica de imagenes'!$F$16),"")</f>
        <v>286 x 286 px</v>
      </c>
      <c r="H50" s="13" t="str">
        <f t="shared" ca="1" si="5"/>
        <v>MA_11_05_CO_REC90_IMG41a.png</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500 x 500 px</v>
      </c>
      <c r="J50" s="63" t="s">
        <v>231</v>
      </c>
      <c r="K50" s="65"/>
    </row>
    <row r="51" spans="1:11" s="11" customFormat="1" ht="135" x14ac:dyDescent="0.25">
      <c r="A51" s="12" t="str">
        <f t="shared" ref="A51:A82" si="8">IF(OR(B51&lt;&gt;"",J51&lt;&gt;""),CONCATENATE(LEFT(A50,3),IF(MID(A50,4,2)+1&lt;10,CONCATENATE("0",MID(A50,4,2)+1),MID(A50,4,2)+1)),"")</f>
        <v>IMG42</v>
      </c>
      <c r="B51" s="62" t="s">
        <v>188</v>
      </c>
      <c r="C51" s="20" t="str">
        <f t="shared" si="7"/>
        <v>Recurso M7A</v>
      </c>
      <c r="D51" s="63" t="s">
        <v>189</v>
      </c>
      <c r="E51" s="63" t="s">
        <v>67</v>
      </c>
      <c r="F51" s="13" t="str">
        <f t="shared" ca="1" si="4"/>
        <v>MA_11_05_CO_REC90_IMG42.png</v>
      </c>
      <c r="G51" s="13" t="str">
        <f ca="1">IF($F51&lt;&gt;"",IF($G$4="Recurso",VLOOKUP($E51,OFFSET('Definición técnica de imagenes'!$A$1,MATCH($G$5,'Definición técnica de imagenes'!$A$1:$A$104,0)-1,1,COUNTIF('Definición técnica de imagenes'!$A$3:$A$102,$G$5),5),5,FALSE),'Definición técnica de imagenes'!$F$16),"")</f>
        <v>110 x 110 px</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t="s">
        <v>232</v>
      </c>
      <c r="K51" s="65"/>
    </row>
    <row r="52" spans="1:11" s="11" customFormat="1" ht="135" x14ac:dyDescent="0.25">
      <c r="A52" s="12" t="str">
        <f t="shared" si="8"/>
        <v>IMG43</v>
      </c>
      <c r="B52" s="62" t="s">
        <v>188</v>
      </c>
      <c r="C52" s="20" t="str">
        <f t="shared" si="7"/>
        <v>Recurso M7A</v>
      </c>
      <c r="D52" s="63" t="s">
        <v>189</v>
      </c>
      <c r="E52" s="63" t="s">
        <v>67</v>
      </c>
      <c r="F52" s="13" t="str">
        <f t="shared" ca="1" si="4"/>
        <v>MA_11_05_CO_REC90_IMG43.png</v>
      </c>
      <c r="G52" s="13" t="str">
        <f ca="1">IF($F52&lt;&gt;"",IF($G$4="Recurso",VLOOKUP($E52,OFFSET('Definición técnica de imagenes'!$A$1,MATCH($G$5,'Definición técnica de imagenes'!$A$1:$A$104,0)-1,1,COUNTIF('Definición técnica de imagenes'!$A$3:$A$102,$G$5),5),5,FALSE),'Definición técnica de imagenes'!$F$16),"")</f>
        <v>110 x 110 px</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t="s">
        <v>233</v>
      </c>
      <c r="K52" s="65"/>
    </row>
    <row r="53" spans="1:11" s="11" customFormat="1" ht="135" x14ac:dyDescent="0.25">
      <c r="A53" s="12" t="str">
        <f t="shared" si="8"/>
        <v>IMG44</v>
      </c>
      <c r="B53" s="62" t="s">
        <v>188</v>
      </c>
      <c r="C53" s="20" t="str">
        <f t="shared" si="7"/>
        <v>Recurso M7A</v>
      </c>
      <c r="D53" s="63" t="s">
        <v>189</v>
      </c>
      <c r="E53" s="63" t="s">
        <v>67</v>
      </c>
      <c r="F53" s="13" t="str">
        <f t="shared" ca="1" si="4"/>
        <v>MA_11_05_CO_REC90_IMG44.png</v>
      </c>
      <c r="G53" s="13" t="str">
        <f ca="1">IF($F53&lt;&gt;"",IF($G$4="Recurso",VLOOKUP($E53,OFFSET('Definición técnica de imagenes'!$A$1,MATCH($G$5,'Definición técnica de imagenes'!$A$1:$A$104,0)-1,1,COUNTIF('Definición técnica de imagenes'!$A$3:$A$102,$G$5),5),5,FALSE),'Definición técnica de imagenes'!$F$16),"")</f>
        <v>110 x 110 px</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t="s">
        <v>234</v>
      </c>
      <c r="K53" s="65"/>
    </row>
    <row r="54" spans="1:11" s="11" customFormat="1" ht="135" x14ac:dyDescent="0.25">
      <c r="A54" s="12" t="str">
        <f t="shared" si="8"/>
        <v>IMG45</v>
      </c>
      <c r="B54" s="62" t="s">
        <v>188</v>
      </c>
      <c r="C54" s="20" t="str">
        <f t="shared" si="7"/>
        <v>Recurso M7A</v>
      </c>
      <c r="D54" s="63" t="s">
        <v>189</v>
      </c>
      <c r="E54" s="63" t="s">
        <v>67</v>
      </c>
      <c r="F54" s="13" t="str">
        <f t="shared" ca="1" si="4"/>
        <v>MA_11_05_CO_REC90_IMG45.png</v>
      </c>
      <c r="G54" s="13" t="str">
        <f ca="1">IF($F54&lt;&gt;"",IF($G$4="Recurso",VLOOKUP($E54,OFFSET('Definición técnica de imagenes'!$A$1,MATCH($G$5,'Definición técnica de imagenes'!$A$1:$A$104,0)-1,1,COUNTIF('Definición técnica de imagenes'!$A$3:$A$102,$G$5),5),5,FALSE),'Definición técnica de imagenes'!$F$16),"")</f>
        <v>110 x 110 px</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t="s">
        <v>235</v>
      </c>
      <c r="K54" s="65"/>
    </row>
    <row r="55" spans="1:11" s="11" customFormat="1" ht="148.5" x14ac:dyDescent="0.25">
      <c r="A55" s="12" t="str">
        <f t="shared" si="8"/>
        <v>IMG46</v>
      </c>
      <c r="B55" s="62" t="s">
        <v>188</v>
      </c>
      <c r="C55" s="20" t="str">
        <f t="shared" si="7"/>
        <v>Recurso M7A</v>
      </c>
      <c r="D55" s="63" t="s">
        <v>189</v>
      </c>
      <c r="E55" s="63" t="s">
        <v>155</v>
      </c>
      <c r="F55" s="13" t="str">
        <f t="shared" ca="1" si="4"/>
        <v>MA_11_05_CO_REC90_IMG46n.png</v>
      </c>
      <c r="G55" s="13" t="str">
        <f ca="1">IF($F55&lt;&gt;"",IF($G$4="Recurso",VLOOKUP($E55,OFFSET('Definición técnica de imagenes'!$A$1,MATCH($G$5,'Definición técnica de imagenes'!$A$1:$A$104,0)-1,1,COUNTIF('Definición técnica de imagenes'!$A$3:$A$102,$G$5),5),5,FALSE),'Definición técnica de imagenes'!$F$16),"")</f>
        <v>286 x 286 px</v>
      </c>
      <c r="H55" s="13" t="str">
        <f t="shared" ca="1" si="5"/>
        <v>MA_11_05_CO_REC90_IMG46a.png</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500 x 500 px</v>
      </c>
      <c r="J55" s="63" t="s">
        <v>236</v>
      </c>
      <c r="K55" s="65"/>
    </row>
    <row r="56" spans="1:11" s="11" customFormat="1" ht="135" x14ac:dyDescent="0.25">
      <c r="A56" s="12" t="str">
        <f t="shared" si="8"/>
        <v>IMG47</v>
      </c>
      <c r="B56" s="62" t="s">
        <v>188</v>
      </c>
      <c r="C56" s="20" t="str">
        <f t="shared" si="7"/>
        <v>Recurso M7A</v>
      </c>
      <c r="D56" s="63" t="s">
        <v>189</v>
      </c>
      <c r="E56" s="63" t="s">
        <v>67</v>
      </c>
      <c r="F56" s="13" t="str">
        <f t="shared" ca="1" si="4"/>
        <v>MA_11_05_CO_REC90_IMG47.png</v>
      </c>
      <c r="G56" s="13" t="str">
        <f ca="1">IF($F56&lt;&gt;"",IF($G$4="Recurso",VLOOKUP($E56,OFFSET('Definición técnica de imagenes'!$A$1,MATCH($G$5,'Definición técnica de imagenes'!$A$1:$A$104,0)-1,1,COUNTIF('Definición técnica de imagenes'!$A$3:$A$102,$G$5),5),5,FALSE),'Definición técnica de imagenes'!$F$16),"")</f>
        <v>110 x 110 px</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t="s">
        <v>237</v>
      </c>
      <c r="K56" s="65"/>
    </row>
    <row r="57" spans="1:11" s="11" customFormat="1" ht="135" x14ac:dyDescent="0.25">
      <c r="A57" s="12" t="str">
        <f t="shared" si="8"/>
        <v>IMG48</v>
      </c>
      <c r="B57" s="62" t="s">
        <v>188</v>
      </c>
      <c r="C57" s="20" t="str">
        <f t="shared" si="7"/>
        <v>Recurso M7A</v>
      </c>
      <c r="D57" s="63" t="s">
        <v>189</v>
      </c>
      <c r="E57" s="63" t="s">
        <v>67</v>
      </c>
      <c r="F57" s="13" t="str">
        <f t="shared" ca="1" si="4"/>
        <v>MA_11_05_CO_REC90_IMG48.png</v>
      </c>
      <c r="G57" s="13" t="str">
        <f ca="1">IF($F57&lt;&gt;"",IF($G$4="Recurso",VLOOKUP($E57,OFFSET('Definición técnica de imagenes'!$A$1,MATCH($G$5,'Definición técnica de imagenes'!$A$1:$A$104,0)-1,1,COUNTIF('Definición técnica de imagenes'!$A$3:$A$102,$G$5),5),5,FALSE),'Definición técnica de imagenes'!$F$16),"")</f>
        <v>110 x 110 px</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t="s">
        <v>240</v>
      </c>
      <c r="K57" s="65"/>
    </row>
    <row r="58" spans="1:11" s="11" customFormat="1" ht="135" x14ac:dyDescent="0.25">
      <c r="A58" s="12" t="str">
        <f t="shared" si="8"/>
        <v>IMG49</v>
      </c>
      <c r="B58" s="62" t="s">
        <v>188</v>
      </c>
      <c r="C58" s="20" t="str">
        <f t="shared" si="7"/>
        <v>Recurso M7A</v>
      </c>
      <c r="D58" s="63" t="s">
        <v>189</v>
      </c>
      <c r="E58" s="63" t="s">
        <v>67</v>
      </c>
      <c r="F58" s="13" t="str">
        <f t="shared" ca="1" si="4"/>
        <v>MA_11_05_CO_REC90_IMG49.png</v>
      </c>
      <c r="G58" s="13" t="str">
        <f ca="1">IF($F58&lt;&gt;"",IF($G$4="Recurso",VLOOKUP($E58,OFFSET('Definición técnica de imagenes'!$A$1,MATCH($G$5,'Definición técnica de imagenes'!$A$1:$A$104,0)-1,1,COUNTIF('Definición técnica de imagenes'!$A$3:$A$102,$G$5),5),5,FALSE),'Definición técnica de imagenes'!$F$16),"")</f>
        <v>110 x 110 px</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t="s">
        <v>238</v>
      </c>
      <c r="K58" s="65"/>
    </row>
    <row r="59" spans="1:11" s="11" customFormat="1" ht="135" x14ac:dyDescent="0.25">
      <c r="A59" s="12" t="str">
        <f t="shared" si="8"/>
        <v>IMG50</v>
      </c>
      <c r="B59" s="62" t="s">
        <v>188</v>
      </c>
      <c r="C59" s="20" t="str">
        <f t="shared" si="7"/>
        <v>Recurso M7A</v>
      </c>
      <c r="D59" s="63" t="s">
        <v>189</v>
      </c>
      <c r="E59" s="63" t="s">
        <v>67</v>
      </c>
      <c r="F59" s="13" t="str">
        <f t="shared" ca="1" si="4"/>
        <v>MA_11_05_CO_REC90_IMG50.png</v>
      </c>
      <c r="G59" s="13" t="str">
        <f ca="1">IF($F59&lt;&gt;"",IF($G$4="Recurso",VLOOKUP($E59,OFFSET('Definición técnica de imagenes'!$A$1,MATCH($G$5,'Definición técnica de imagenes'!$A$1:$A$104,0)-1,1,COUNTIF('Definición técnica de imagenes'!$A$3:$A$102,$G$5),5),5,FALSE),'Definición técnica de imagenes'!$F$16),"")</f>
        <v>110 x 110 px</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t="s">
        <v>239</v>
      </c>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2016-07-18T16:25:20Z</dcterms:modified>
</cp:coreProperties>
</file>