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EDITORIAL PLANETA\TEMA 3\SOLICITUDES GRAFICAS\"/>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<sst xmlns="http://schemas.openxmlformats.org/spreadsheetml/2006/main" count="250" uniqueCount="165">
  <si>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</si>
  <si>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</si>
  <si>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</si>
  <si>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</si>
  <si>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</si>
  <si>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</si>
  <si>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</si>
  <si>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</si>
  <si>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</si>
  <si>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</si>
  <si>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</si>
  <si>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</si>
  <si>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</si>
  <si>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</si>
  <si>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</si>
  <si>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</si>
  <si>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</si>
  <si>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</si>
  <si>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</si>
  <si>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</si>
  <si>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</si>
  <si>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</si>
  <si>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</si>
  <si>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</si>
  <si>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</si>
  <si>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</si>
  <si>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</si>
  <si>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</si>
  <si>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</si>
  <si>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</si>
  <si>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</si>
  <si>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</si>
  <si>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</si>
  <si>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</si>
  <si>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</si>
  <si>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</si>
  <si>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</si>
  <si>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</si>
  <si>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</si>
  <si>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</si>
  <si>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</si>
  <si>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</si>
  <si>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</si>
  <si>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</si>
  <si>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</si>
  <si>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</si>
  <si>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</si>
  <si>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</si>
  <si>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</si>
  <si>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</si>
  <si>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</si>
  <si>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</si>
  <si>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</si>
  <si>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</si>
  <si>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</si>
  <si>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</si>
  <si>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</si>
  <si>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</si>
  <si>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</si>
  <si>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</si>
  <si>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</si>
  <si>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</si>
  <si>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</si>
  <si>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</si>
  <si>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</si>
  <si>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</si>
  <si>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</si>
  <si>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</si>
  <si>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</si>
  <si>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</si>
  <si>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</si>
  <si>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</si>
  <si>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</si>
  <si>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</si>
  <si>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</si>
  <si>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</si>
  <si>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</si>
  <si>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</si>
  <si>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</si>
  <si>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</si>
  <si>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</si>
  <si>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</si>
  <si>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</si>
  <si>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</si>
  <si>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</si>
  <si>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</si>
  <si>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</si>
  <si>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</si>
  <si>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</si>
  <si>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</si>
  <si>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</si>
  <si>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</si>
  <si>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</si>
  <si>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</si>
  <si>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</si>
  <si>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</si>
  <si>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</si>
  <si>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</si>
  <si>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</si>
  <si>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</si>
  <si>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</si>
  <si>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</si>
  <si>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</si>
  <si>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</si>
  <si>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</si>
  <si>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</si>
  <si>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</si>
  <si>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</si>
  <si>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</si>
  <si>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</si>
  <si>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</si>
  <si>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</si>
  <si>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</si>
  <si>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</si>
  <si>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</si>
  <si>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</si>
  <si>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</si>
  <si>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</si>
  <si>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</si>
  <si>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</si>
  <si>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</si>
  <si>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</si>
  <si>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</si>
  <si>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</si>
  <si>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</si>
  <si>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</si>
  <si>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</si>
  <si>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</si>
  <si>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</si>
  <si>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</si>
  <si>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</si>
  <si>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</si>
  <si>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</si>
  <si>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</si>
  <si>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</si>
  <si>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</si>
  <si>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</si>
  <si>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</si>
  <si>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</si>
  <si>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</si>
  <si>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</si>
  <si>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</si>
  <si>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</si>
  <si>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</si>
  <si>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</si>
  <si>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Las operaciones con números naturales</t>
  </si>
  <si>
    <t>Diana Margarita Gonzalez Martinez</t>
  </si>
  <si>
    <t>Cuaderno de Estudio</t>
  </si>
  <si>
    <t>MA_G06_03_CO</t>
  </si>
  <si>
    <t>IMG02</t>
  </si>
  <si>
    <t>IMG03</t>
  </si>
  <si>
    <t>IMG04</t>
  </si>
  <si>
    <t>IMG05</t>
  </si>
  <si>
    <t>IMG06</t>
  </si>
  <si>
    <t>Fotografía</t>
  </si>
  <si>
    <t>Horizontal</t>
  </si>
  <si>
    <t>Multiplicación de números naturales</t>
  </si>
  <si>
    <t>Ilustración</t>
  </si>
  <si>
    <t>Términos de la División</t>
  </si>
  <si>
    <t>Ver observaciones</t>
  </si>
  <si>
    <t>Ejemplo de los Elementos de la división</t>
  </si>
  <si>
    <t>Boletería de una función de teatro.</t>
  </si>
  <si>
    <t>Quitar descripción</t>
  </si>
  <si>
    <t>Intervalos abierto</t>
  </si>
  <si>
    <t>Intervalos cerrado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</si>
</sst>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119063</xdr:colOff>
      <xdr:row>10</xdr:row>
      <xdr:rowOff>63500</xdr:rowOff>
    </xdr:from>
    <xdr:to>
      <xdr:col>10</xdr:col>
      <xdr:colOff>2243456</xdr:colOff>
      <xdr:row>10</xdr:row>
      <xdr:rowOff>863600</xdr:rowOff>
    </xdr:to>
    <xdr:pic>
      <xdr:nvPicPr>
        <xdr:cNvPr id="2" name="Imagen 1"/>
        <xdr:cNvPicPr/>
      </xdr:nvPicPr>
      <xdr:blipFill rotWithShape="1">
        <a:blip xmlns:r="http://schemas.openxmlformats.org/officeDocument/2006/relationships" r:embed="rId1"/>
        <a:srcRect l="42461" t="50815" r="15587" b="29892"/>
        <a:stretch/>
      </xdr:blipFill>
      <xdr:spPr bwMode="auto">
        <a:xfrm>
          <a:off x="17446626" y="2190750"/>
          <a:ext cx="2124393" cy="800100"/>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10</xdr:col>
      <xdr:colOff>119063</xdr:colOff>
      <xdr:row>11</xdr:row>
      <xdr:rowOff>7938</xdr:rowOff>
    </xdr:from>
    <xdr:to>
      <xdr:col>10</xdr:col>
      <xdr:colOff>2161223</xdr:colOff>
      <xdr:row>11</xdr:row>
      <xdr:rowOff>952500</xdr:rowOff>
    </xdr:to>
    <xdr:pic>
      <xdr:nvPicPr>
        <xdr:cNvPr id="3" name="Imagen 2"/>
        <xdr:cNvPicPr/>
      </xdr:nvPicPr>
      <xdr:blipFill rotWithShape="1">
        <a:blip xmlns:r="http://schemas.openxmlformats.org/officeDocument/2006/relationships" r:embed="rId2"/>
        <a:srcRect l="41782" t="34511" r="15417" b="40529"/>
        <a:stretch/>
      </xdr:blipFill>
      <xdr:spPr bwMode="auto">
        <a:xfrm>
          <a:off x="17446626" y="3055938"/>
          <a:ext cx="2042160" cy="944562"/>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10</xdr:col>
      <xdr:colOff>95249</xdr:colOff>
      <xdr:row>11</xdr:row>
      <xdr:rowOff>1039812</xdr:rowOff>
    </xdr:from>
    <xdr:to>
      <xdr:col>10</xdr:col>
      <xdr:colOff>2071686</xdr:colOff>
      <xdr:row>12</xdr:row>
      <xdr:rowOff>1008062</xdr:rowOff>
    </xdr:to>
    <xdr:pic>
      <xdr:nvPicPr>
        <xdr:cNvPr id="4" name="Imagen 3"/>
        <xdr:cNvPicPr/>
      </xdr:nvPicPr>
      <xdr:blipFill rotWithShape="1">
        <a:blip xmlns:r="http://schemas.openxmlformats.org/officeDocument/2006/relationships" r:embed="rId3"/>
        <a:srcRect l="41442" t="37228" r="15078" b="33968"/>
        <a:stretch/>
      </xdr:blipFill>
      <xdr:spPr bwMode="auto">
        <a:xfrm>
          <a:off x="17422812" y="4087812"/>
          <a:ext cx="1976437" cy="1008063"/>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10</xdr:col>
      <xdr:colOff>87312</xdr:colOff>
      <xdr:row>13</xdr:row>
      <xdr:rowOff>198437</xdr:rowOff>
    </xdr:from>
    <xdr:to>
      <xdr:col>10</xdr:col>
      <xdr:colOff>2143125</xdr:colOff>
      <xdr:row>13</xdr:row>
      <xdr:rowOff>785812</xdr:rowOff>
    </xdr:to>
    <xdr:pic>
      <xdr:nvPicPr>
        <xdr:cNvPr id="5" name="Imagen 4"/>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8035" t="33561" r="2143" b="26028"/>
        <a:stretch/>
      </xdr:blipFill>
      <xdr:spPr bwMode="auto">
        <a:xfrm>
          <a:off x="17414875" y="5572125"/>
          <a:ext cx="2055813" cy="58737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10</xdr:col>
      <xdr:colOff>95250</xdr:colOff>
      <xdr:row>14</xdr:row>
      <xdr:rowOff>190499</xdr:rowOff>
    </xdr:from>
    <xdr:to>
      <xdr:col>10</xdr:col>
      <xdr:colOff>2205990</xdr:colOff>
      <xdr:row>14</xdr:row>
      <xdr:rowOff>690562</xdr:rowOff>
    </xdr:to>
    <xdr:pic>
      <xdr:nvPicPr>
        <xdr:cNvPr id="6" name="Imagen 5"/>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l="8149" t="35174" r="5264" b="29652"/>
        <a:stretch/>
      </xdr:blipFill>
      <xdr:spPr bwMode="auto">
        <a:xfrm>
          <a:off x="17422813" y="6461124"/>
          <a:ext cx="2110740" cy="500063"/>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C4" sqref="C4:D4"/>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21</v>
      </c>
      <c r="D2" s="81"/>
      <c r="F2" s="73" t="s">
        <v>0</v>
      </c>
      <c r="G2" s="74"/>
      <c r="H2" s="49"/>
      <c r="I2" s="49"/>
      <c r="J2" s="16"/>
    </row>
    <row r="3" spans="1:16" ht="15.75" x14ac:dyDescent="0.25">
      <c r="A3" s="1"/>
      <c r="B3" s="4" t="s">
        <v>8</v>
      </c>
      <c r="C3" s="82">
        <v>6</v>
      </c>
      <c r="D3" s="83"/>
      <c r="F3" s="75"/>
      <c r="G3" s="76"/>
      <c r="H3" s="49"/>
      <c r="I3" s="49"/>
      <c r="J3" s="16"/>
    </row>
    <row r="4" spans="1:16" ht="16.5" x14ac:dyDescent="0.3">
      <c r="A4" s="1"/>
      <c r="B4" s="4" t="s">
        <v>54</v>
      </c>
      <c r="C4" s="84" t="s">
        <v>145</v>
      </c>
      <c r="D4" s="85"/>
      <c r="E4" s="5"/>
      <c r="F4" s="48" t="s">
        <v>55</v>
      </c>
      <c r="G4" s="47" t="s">
        <v>147</v>
      </c>
      <c r="H4" s="49"/>
      <c r="I4" s="49"/>
      <c r="J4" s="16"/>
      <c r="K4" s="16"/>
    </row>
    <row r="5" spans="1:16" ht="16.5" thickBot="1" x14ac:dyDescent="0.3">
      <c r="A5" s="1"/>
      <c r="B5" s="6" t="s">
        <v>1</v>
      </c>
      <c r="C5" s="86" t="s">
        <v>146</v>
      </c>
      <c r="D5" s="87"/>
      <c r="E5" s="5"/>
      <c r="F5" s="46" t="str">
        <f>IF(G4="Recurso","Motor del recurso","")</f>
        <v/>
      </c>
      <c r="G5" s="46"/>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148</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x14ac:dyDescent="0.25">
      <c r="A10" s="13" t="s">
        <v>142</v>
      </c>
      <c r="B10" s="13">
        <v>152345408</v>
      </c>
      <c r="C10" s="27" t="str">
        <f>IF(OR(B10&lt;&gt;"",J10&lt;&gt;""),IF($G$4="Recurso",CONCATENATE($G$4," ",$G$5),$G$4),"")</f>
        <v>Cuaderno de Estudio</v>
      </c>
      <c r="D10" s="14" t="s">
        <v>154</v>
      </c>
      <c r="E10" s="14" t="s">
        <v>155</v>
      </c>
      <c r="F10" s="14" t="str">
        <f>IF(OR(B10&lt;&gt;"",J10&lt;&gt;""),CONCATENATE($C$7,"_",$A10,IF($G$4="Cuaderno de Estudio","_small",CONCATENATE(IF(I10="","","n"),IF(LEFT($G$5,1)="F",".jpg",".png")))),"")</f>
        <v>MA_G06_03_CO_IMG01_small</v>
      </c>
      <c r="G10" s="14" t="str">
        <f>IF(F10&lt;&gt;"",IF($G$4="Recurso",IF(LEFT($G$5,1)="M",VLOOKUP($G$5,'Definición técnica de imagenes'!$A$3:$G$17,5,FALSE),IF($G$5="F1",'Definición técnica de imagenes'!$E$15,'Definición técnica de imagenes'!$F$13)),'Definición técnica de imagenes'!$E$16),"")</f>
        <v>526 x 370 px</v>
      </c>
      <c r="H10" s="14" t="str">
        <f>IF(AND(I10&lt;&gt;"",I10&lt;&gt;0),IF(OR(B10&lt;&gt;"",J10&lt;&gt;""),CONCATENATE($C$7,"_",$A10,IF($G$4="Cuaderno de Estudio","_zoom",CONCATENATE("a",IF(LEFT($G$5,1)="F",".jpg",".png")))),""),"")</f>
        <v>MA_G06_03_CO_IMG01_zoom</v>
      </c>
      <c r="I10" s="14" t="str">
        <f>IF(OR(B10&lt;&gt;"",J10&lt;&gt;""),IF($G$4="Recurso",IF(LEFT($G$5,1)="M",IF(VLOOKUP($G$5,'Definición técnica de imagenes'!$A$3:$G$17,6,FALSE)=0,"",VLOOKUP($G$5,'Definición técnica de imagenes'!$A$3:$G$17,6,FALSE)),IF($G$5="F1","","")),'Definición técnica de imagenes'!$F$16),"")</f>
        <v>800 x 600 px</v>
      </c>
      <c r="J10" s="14" t="s">
        <v>156</v>
      </c>
      <c r="K10" s="19"/>
    </row>
    <row r="11" spans="1:16" s="12" customFormat="1" ht="72.75" customHeight="1" x14ac:dyDescent="0.25">
      <c r="A11" s="13" t="s">
        <v>149</v>
      </c>
      <c r="B11" s="13" t="s">
        <v>159</v>
      </c>
      <c r="C11" s="27" t="str">
        <f t="shared" ref="C11:C74" si="0">IF(OR(B11&lt;&gt;"",J11&lt;&gt;""),IF($G$4="Recurso",CONCATENATE($G$4," ",$G$5),$G$4),"")</f>
        <v>Cuaderno de Estudio</v>
      </c>
      <c r="D11" s="14" t="s">
        <v>157</v>
      </c>
      <c r="E11" s="14" t="s">
        <v>155</v>
      </c>
      <c r="F11" s="14" t="str">
        <f t="shared" ref="F11:F74" si="1">IF(OR(B11&lt;&gt;"",J11&lt;&gt;""),CONCATENATE($C$7,"_",$A11,IF($G$4="Cuaderno de Estudio","_small",CONCATENATE(IF(I11="","","n"),IF(LEFT($G$5,1)="F",".jpg",".png")))),"")</f>
        <v>MA_G06_03_CO_IMG02_small</v>
      </c>
      <c r="G11" s="14" t="str">
        <f>IF(F11&lt;&gt;"",IF($G$4="Recurso",IF(LEFT($G$5,1)="M",VLOOKUP($G$5,'Definición técnica de imagenes'!$A$3:$G$17,5,FALSE),IF($G$5="F1",'Definición técnica de imagenes'!$E$15,'Definición técnica de imagenes'!$F$13)),'Definición técnica de imagenes'!$E$16),"")</f>
        <v>526 x 370 px</v>
      </c>
      <c r="H11" s="14" t="str">
        <f t="shared" ref="H11:H74" si="2">IF(AND(I11&lt;&gt;"",I11&lt;&gt;0),IF(OR(B11&lt;&gt;"",J11&lt;&gt;""),CONCATENATE($C$7,"_",$A11,IF($G$4="Cuaderno de Estudio","_zoom",CONCATENATE("a",IF(LEFT($G$5,1)="F",".jpg",".png")))),""),"")</f>
        <v>MA_G06_03_CO_IMG02_zoom</v>
      </c>
      <c r="I11" s="14" t="str">
        <f>IF(OR(B11&lt;&gt;"",J11&lt;&gt;""),IF($G$4="Recurso",IF(LEFT($G$5,1)="M",IF(VLOOKUP($G$5,'Definición técnica de imagenes'!$A$3:$G$17,6,FALSE)=0,"",VLOOKUP($G$5,'Definición técnica de imagenes'!$A$3:$G$17,6,FALSE)),IF($G$5="F1","","")),'Definición técnica de imagenes'!$F$16),"")</f>
        <v>800 x 600 px</v>
      </c>
      <c r="J11" s="20" t="s">
        <v>158</v>
      </c>
      <c r="K11" s="15"/>
    </row>
    <row r="12" spans="1:16" s="12" customFormat="1" ht="81.75" customHeight="1" x14ac:dyDescent="0.25">
      <c r="A12" s="13" t="s">
        <v>150</v>
      </c>
      <c r="B12" s="13" t="s">
        <v>159</v>
      </c>
      <c r="C12" s="27" t="str">
        <f t="shared" si="0"/>
        <v>Cuaderno de Estudio</v>
      </c>
      <c r="D12" s="14" t="s">
        <v>157</v>
      </c>
      <c r="E12" s="14" t="s">
        <v>155</v>
      </c>
      <c r="F12" s="14" t="str">
        <f t="shared" si="1"/>
        <v>MA_G06_03_CO_IMG03_small</v>
      </c>
      <c r="G12" s="14" t="str">
        <f>IF(F12&lt;&gt;"",IF($G$4="Recurso",IF(LEFT($G$5,1)="M",VLOOKUP($G$5,'Definición técnica de imagenes'!$A$3:$G$17,5,FALSE),IF($G$5="F1",'Definición técnica de imagenes'!$E$15,'Definición técnica de imagenes'!$F$13)),'Definición técnica de imagenes'!$E$16),"")</f>
        <v>526 x 370 px</v>
      </c>
      <c r="H12" s="14" t="str">
        <f t="shared" si="2"/>
        <v>MA_G06_03_CO_IMG03_zoom</v>
      </c>
      <c r="I12" s="14" t="str">
        <f>IF(OR(B12&lt;&gt;"",J12&lt;&gt;""),IF($G$4="Recurso",IF(LEFT($G$5,1)="M",IF(VLOOKUP($G$5,'Definición técnica de imagenes'!$A$3:$G$17,6,FALSE)=0,"",VLOOKUP($G$5,'Definición técnica de imagenes'!$A$3:$G$17,6,FALSE)),IF($G$5="F1","","")),'Definición técnica de imagenes'!$F$16),"")</f>
        <v>800 x 600 px</v>
      </c>
      <c r="J12" s="20" t="s">
        <v>160</v>
      </c>
      <c r="K12" s="19"/>
    </row>
    <row r="13" spans="1:16" s="12" customFormat="1" ht="101.25" customHeight="1" x14ac:dyDescent="0.25">
      <c r="A13" s="13" t="s">
        <v>151</v>
      </c>
      <c r="B13" s="13" t="s">
        <v>159</v>
      </c>
      <c r="C13" s="27" t="str">
        <f t="shared" si="0"/>
        <v>Cuaderno de Estudio</v>
      </c>
      <c r="D13" s="14" t="s">
        <v>154</v>
      </c>
      <c r="E13" s="14" t="s">
        <v>155</v>
      </c>
      <c r="F13" s="14" t="str">
        <f t="shared" si="1"/>
        <v>MA_G06_03_CO_IMG04_small</v>
      </c>
      <c r="G13" s="14" t="str">
        <f>IF(F13&lt;&gt;"",IF($G$4="Recurso",IF(LEFT($G$5,1)="M",VLOOKUP($G$5,'Definición técnica de imagenes'!$A$3:$G$17,5,FALSE),IF($G$5="F1",'Definición técnica de imagenes'!$E$15,'Definición técnica de imagenes'!$F$13)),'Definición técnica de imagenes'!$E$16),"")</f>
        <v>526 x 370 px</v>
      </c>
      <c r="H13" s="14" t="str">
        <f t="shared" si="2"/>
        <v>MA_G06_03_CO_IMG04_zoom</v>
      </c>
      <c r="I13" s="14" t="str">
        <f>IF(OR(B13&lt;&gt;"",J13&lt;&gt;""),IF($G$4="Recurso",IF(LEFT($G$5,1)="M",IF(VLOOKUP($G$5,'Definición técnica de imagenes'!$A$3:$G$17,6,FALSE)=0,"",VLOOKUP($G$5,'Definición técnica de imagenes'!$A$3:$G$17,6,FALSE)),IF($G$5="F1","","")),'Definición técnica de imagenes'!$F$16),"")</f>
        <v>800 x 600 px</v>
      </c>
      <c r="J13" s="20" t="s">
        <v>161</v>
      </c>
      <c r="K13" s="19" t="s">
        <v>162</v>
      </c>
    </row>
    <row r="14" spans="1:16" s="12" customFormat="1" ht="70.5" customHeight="1" x14ac:dyDescent="0.25">
      <c r="A14" s="13" t="s">
        <v>152</v>
      </c>
      <c r="B14" s="13" t="s">
        <v>159</v>
      </c>
      <c r="C14" s="27" t="str">
        <f t="shared" si="0"/>
        <v>Cuaderno de Estudio</v>
      </c>
      <c r="D14" s="14" t="s">
        <v>157</v>
      </c>
      <c r="E14" s="14" t="s">
        <v>155</v>
      </c>
      <c r="F14" s="14" t="str">
        <f t="shared" si="1"/>
        <v>MA_G06_03_CO_IMG05_small</v>
      </c>
      <c r="G14" s="14" t="str">
        <f>IF(F14&lt;&gt;"",IF($G$4="Recurso",IF(LEFT($G$5,1)="M",VLOOKUP($G$5,'Definición técnica de imagenes'!$A$3:$G$17,5,FALSE),IF($G$5="F1",'Definición técnica de imagenes'!$E$15,'Definición técnica de imagenes'!$F$13)),'Definición técnica de imagenes'!$E$16),"")</f>
        <v>526 x 370 px</v>
      </c>
      <c r="H14" s="14" t="str">
        <f t="shared" si="2"/>
        <v>MA_G06_03_CO_IMG05_zoom</v>
      </c>
      <c r="I14" s="14" t="str">
        <f>IF(OR(B14&lt;&gt;"",J14&lt;&gt;""),IF($G$4="Recurso",IF(LEFT($G$5,1)="M",IF(VLOOKUP($G$5,'Definición técnica de imagenes'!$A$3:$G$17,6,FALSE)=0,"",VLOOKUP($G$5,'Definición técnica de imagenes'!$A$3:$G$17,6,FALSE)),IF($G$5="F1","","")),'Definición técnica de imagenes'!$F$16),"")</f>
        <v>800 x 600 px</v>
      </c>
      <c r="J14" s="20" t="s">
        <v>163</v>
      </c>
      <c r="K14" s="19"/>
    </row>
    <row r="15" spans="1:16" s="12" customFormat="1" ht="64.5" customHeight="1" x14ac:dyDescent="0.25">
      <c r="A15" s="13" t="s">
        <v>153</v>
      </c>
      <c r="B15" s="13" t="s">
        <v>159</v>
      </c>
      <c r="C15" s="27" t="str">
        <f t="shared" si="0"/>
        <v>Cuaderno de Estudio</v>
      </c>
      <c r="D15" s="14" t="s">
        <v>157</v>
      </c>
      <c r="E15" s="14" t="s">
        <v>155</v>
      </c>
      <c r="F15" s="14" t="str">
        <f t="shared" si="1"/>
        <v>MA_G06_03_CO_IMG06_small</v>
      </c>
      <c r="G15" s="14" t="str">
        <f>IF(F15&lt;&gt;"",IF($G$4="Recurso",IF(LEFT($G$5,1)="M",VLOOKUP($G$5,'Definición técnica de imagenes'!$A$3:$G$17,5,FALSE),IF($G$5="F1",'Definición técnica de imagenes'!$E$15,'Definición técnica de imagenes'!$F$13)),'Definición técnica de imagenes'!$E$16),"")</f>
        <v>526 x 370 px</v>
      </c>
      <c r="H15" s="14" t="str">
        <f t="shared" si="2"/>
        <v>MA_G06_03_CO_IMG06_zoom</v>
      </c>
      <c r="I15" s="14" t="str">
        <f>IF(OR(B15&lt;&gt;"",J15&lt;&gt;""),IF($G$4="Recurso",IF(LEFT($G$5,1)="M",IF(VLOOKUP($G$5,'Definición técnica de imagenes'!$A$3:$G$17,6,FALSE)=0,"",VLOOKUP($G$5,'Definición técnica de imagenes'!$A$3:$G$17,6,FALSE)),IF($G$5="F1","","")),'Definición técnica de imagenes'!$F$16),"")</f>
        <v>800 x 600 px</v>
      </c>
      <c r="J15" s="28" t="s">
        <v>164</v>
      </c>
      <c r="K15" s="21"/>
    </row>
    <row r="16" spans="1:16" s="12" customFormat="1" ht="14.25" x14ac:dyDescent="0.3">
      <c r="A16" s="13"/>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3">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3"/>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3"/>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3"/>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3"/>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3"/>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3"/>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3"/>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3"/>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3"/>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3"/>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3"/>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3"/>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3"/>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3"/>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3"/>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3"/>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3"/>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3"/>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3"/>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3"/>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3"/>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3"/>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3"/>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3"/>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3"/>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3"/>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3"/>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3"/>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3"/>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3"/>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3"/>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3"/>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3"/>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3"/>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3"/>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3"/>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3"/>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3"/>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3"/>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3"/>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3"/>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3"/>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3"/>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3"/>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3"/>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3"/>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3"/>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3"/>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3"/>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3"/>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3"/>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3"/>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3"/>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3"/>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3"/>
        <v/>
      </c>
      <c r="B75" s="13"/>
      <c r="C75" s="27" t="str">
        <f t="shared" ref="C75:C108" si="4">IF(OR(B75&lt;&gt;"",J75&lt;&gt;""),IF($G$4="Recurso",CONCATENATE($G$4," ",$G$5),$G$4),"")</f>
        <v/>
      </c>
      <c r="D75" s="14"/>
      <c r="E75" s="14"/>
      <c r="F75" s="14" t="str">
        <f t="shared" ref="F75:F108" si="5">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6">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3"/>
        <v/>
      </c>
      <c r="B76" s="13"/>
      <c r="C76" s="27" t="str">
        <f t="shared" si="4"/>
        <v/>
      </c>
      <c r="D76" s="14"/>
      <c r="E76" s="14"/>
      <c r="F76" s="14" t="str">
        <f t="shared" si="5"/>
        <v/>
      </c>
      <c r="G76" s="14" t="str">
        <f>IF(F76&lt;&gt;"",IF($G$4="Recurso",IF(LEFT($G$5,1)="M",VLOOKUP($G$5,'Definición técnica de imagenes'!$A$3:$G$17,5,FALSE),IF($G$5="F1",'Definición técnica de imagenes'!$E$15,'Definición técnica de imagenes'!$F$13)),'Definición técnica de imagenes'!$E$16),"")</f>
        <v/>
      </c>
      <c r="H76" s="14" t="str">
        <f t="shared" si="6"/>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3"/>
        <v/>
      </c>
      <c r="B77" s="13"/>
      <c r="C77" s="27" t="str">
        <f t="shared" si="4"/>
        <v/>
      </c>
      <c r="D77" s="14"/>
      <c r="E77" s="14"/>
      <c r="F77" s="14" t="str">
        <f t="shared" si="5"/>
        <v/>
      </c>
      <c r="G77" s="14" t="str">
        <f>IF(F77&lt;&gt;"",IF($G$4="Recurso",IF(LEFT($G$5,1)="M",VLOOKUP($G$5,'Definición técnica de imagenes'!$A$3:$G$17,5,FALSE),IF($G$5="F1",'Definición técnica de imagenes'!$E$15,'Definición técnica de imagenes'!$F$13)),'Definición técnica de imagenes'!$E$16),"")</f>
        <v/>
      </c>
      <c r="H77" s="14" t="str">
        <f t="shared" si="6"/>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3"/>
        <v/>
      </c>
      <c r="B78" s="13"/>
      <c r="C78" s="27" t="str">
        <f t="shared" si="4"/>
        <v/>
      </c>
      <c r="D78" s="14"/>
      <c r="E78" s="14"/>
      <c r="F78" s="14" t="str">
        <f t="shared" si="5"/>
        <v/>
      </c>
      <c r="G78" s="14" t="str">
        <f>IF(F78&lt;&gt;"",IF($G$4="Recurso",IF(LEFT($G$5,1)="M",VLOOKUP($G$5,'Definición técnica de imagenes'!$A$3:$G$17,5,FALSE),IF($G$5="F1",'Definición técnica de imagenes'!$E$15,'Definición técnica de imagenes'!$F$13)),'Definición técnica de imagenes'!$E$16),"")</f>
        <v/>
      </c>
      <c r="H78" s="14" t="str">
        <f t="shared" si="6"/>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3"/>
        <v/>
      </c>
      <c r="B79" s="13"/>
      <c r="C79" s="27" t="str">
        <f t="shared" si="4"/>
        <v/>
      </c>
      <c r="D79" s="14"/>
      <c r="E79" s="14"/>
      <c r="F79" s="14" t="str">
        <f t="shared" si="5"/>
        <v/>
      </c>
      <c r="G79" s="14" t="str">
        <f>IF(F79&lt;&gt;"",IF($G$4="Recurso",IF(LEFT($G$5,1)="M",VLOOKUP($G$5,'Definición técnica de imagenes'!$A$3:$G$17,5,FALSE),IF($G$5="F1",'Definición técnica de imagenes'!$E$15,'Definición técnica de imagenes'!$F$13)),'Definición técnica de imagenes'!$E$16),"")</f>
        <v/>
      </c>
      <c r="H79" s="14" t="str">
        <f t="shared" si="6"/>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3"/>
        <v/>
      </c>
      <c r="B80" s="13"/>
      <c r="C80" s="27" t="str">
        <f t="shared" si="4"/>
        <v/>
      </c>
      <c r="D80" s="14"/>
      <c r="E80" s="14"/>
      <c r="F80" s="14" t="str">
        <f t="shared" si="5"/>
        <v/>
      </c>
      <c r="G80" s="14" t="str">
        <f>IF(F80&lt;&gt;"",IF($G$4="Recurso",IF(LEFT($G$5,1)="M",VLOOKUP($G$5,'Definición técnica de imagenes'!$A$3:$G$17,5,FALSE),IF($G$5="F1",'Definición técnica de imagenes'!$E$15,'Definición técnica de imagenes'!$F$13)),'Definición técnica de imagenes'!$E$16),"")</f>
        <v/>
      </c>
      <c r="H80" s="14" t="str">
        <f t="shared" si="6"/>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3"/>
        <v/>
      </c>
      <c r="B81" s="13"/>
      <c r="C81" s="27" t="str">
        <f t="shared" si="4"/>
        <v/>
      </c>
      <c r="D81" s="14"/>
      <c r="E81" s="14"/>
      <c r="F81" s="14" t="str">
        <f t="shared" si="5"/>
        <v/>
      </c>
      <c r="G81" s="14" t="str">
        <f>IF(F81&lt;&gt;"",IF($G$4="Recurso",IF(LEFT($G$5,1)="M",VLOOKUP($G$5,'Definición técnica de imagenes'!$A$3:$G$17,5,FALSE),IF($G$5="F1",'Definición técnica de imagenes'!$E$15,'Definición técnica de imagenes'!$F$13)),'Definición técnica de imagenes'!$E$16),"")</f>
        <v/>
      </c>
      <c r="H81" s="14" t="str">
        <f t="shared" si="6"/>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3"/>
        <v/>
      </c>
      <c r="B82" s="13"/>
      <c r="C82" s="27" t="str">
        <f t="shared" si="4"/>
        <v/>
      </c>
      <c r="D82" s="14"/>
      <c r="E82" s="14"/>
      <c r="F82" s="14" t="str">
        <f t="shared" si="5"/>
        <v/>
      </c>
      <c r="G82" s="14" t="str">
        <f>IF(F82&lt;&gt;"",IF($G$4="Recurso",IF(LEFT($G$5,1)="M",VLOOKUP($G$5,'Definición técnica de imagenes'!$A$3:$G$17,5,FALSE),IF($G$5="F1",'Definición técnica de imagenes'!$E$15,'Definición técnica de imagenes'!$F$13)),'Definición técnica de imagenes'!$E$16),"")</f>
        <v/>
      </c>
      <c r="H82" s="14" t="str">
        <f t="shared" si="6"/>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3"/>
        <v/>
      </c>
      <c r="B83" s="13"/>
      <c r="C83" s="27" t="str">
        <f t="shared" si="4"/>
        <v/>
      </c>
      <c r="D83" s="14"/>
      <c r="E83" s="14"/>
      <c r="F83" s="14" t="str">
        <f t="shared" si="5"/>
        <v/>
      </c>
      <c r="G83" s="14" t="str">
        <f>IF(F83&lt;&gt;"",IF($G$4="Recurso",IF(LEFT($G$5,1)="M",VLOOKUP($G$5,'Definición técnica de imagenes'!$A$3:$G$17,5,FALSE),IF($G$5="F1",'Definición técnica de imagenes'!$E$15,'Definición técnica de imagenes'!$F$13)),'Definición técnica de imagenes'!$E$16),"")</f>
        <v/>
      </c>
      <c r="H83" s="14" t="str">
        <f t="shared" si="6"/>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7">IF(OR(B84&lt;&gt;"",J84&lt;&gt;""),CONCATENATE(LEFT(A83,3),IF(MID(A83,4,2)+1&lt;10,CONCATENATE("0",MID(A83,4,2)+1),MID(A83,4,2)+1)),"")</f>
        <v/>
      </c>
      <c r="B84" s="13"/>
      <c r="C84" s="27" t="str">
        <f t="shared" si="4"/>
        <v/>
      </c>
      <c r="D84" s="14"/>
      <c r="E84" s="14"/>
      <c r="F84" s="14" t="str">
        <f t="shared" si="5"/>
        <v/>
      </c>
      <c r="G84" s="14" t="str">
        <f>IF(F84&lt;&gt;"",IF($G$4="Recurso",IF(LEFT($G$5,1)="M",VLOOKUP($G$5,'Definición técnica de imagenes'!$A$3:$G$17,5,FALSE),IF($G$5="F1",'Definición técnica de imagenes'!$E$15,'Definición técnica de imagenes'!$F$13)),'Definición técnica de imagenes'!$E$16),"")</f>
        <v/>
      </c>
      <c r="H84" s="14" t="str">
        <f t="shared" si="6"/>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7"/>
        <v/>
      </c>
      <c r="B85" s="13"/>
      <c r="C85" s="27" t="str">
        <f t="shared" si="4"/>
        <v/>
      </c>
      <c r="D85" s="14"/>
      <c r="E85" s="14"/>
      <c r="F85" s="14" t="str">
        <f t="shared" si="5"/>
        <v/>
      </c>
      <c r="G85" s="14" t="str">
        <f>IF(F85&lt;&gt;"",IF($G$4="Recurso",IF(LEFT($G$5,1)="M",VLOOKUP($G$5,'Definición técnica de imagenes'!$A$3:$G$17,5,FALSE),IF($G$5="F1",'Definición técnica de imagenes'!$E$15,'Definición técnica de imagenes'!$F$13)),'Definición técnica de imagenes'!$E$16),"")</f>
        <v/>
      </c>
      <c r="H85" s="14" t="str">
        <f t="shared" si="6"/>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7"/>
        <v/>
      </c>
      <c r="B86" s="13"/>
      <c r="C86" s="27" t="str">
        <f t="shared" si="4"/>
        <v/>
      </c>
      <c r="D86" s="14"/>
      <c r="E86" s="14"/>
      <c r="F86" s="14" t="str">
        <f t="shared" si="5"/>
        <v/>
      </c>
      <c r="G86" s="14" t="str">
        <f>IF(F86&lt;&gt;"",IF($G$4="Recurso",IF(LEFT($G$5,1)="M",VLOOKUP($G$5,'Definición técnica de imagenes'!$A$3:$G$17,5,FALSE),IF($G$5="F1",'Definición técnica de imagenes'!$E$15,'Definición técnica de imagenes'!$F$13)),'Definición técnica de imagenes'!$E$16),"")</f>
        <v/>
      </c>
      <c r="H86" s="14" t="str">
        <f t="shared" si="6"/>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7"/>
        <v/>
      </c>
      <c r="B87" s="13"/>
      <c r="C87" s="27" t="str">
        <f t="shared" si="4"/>
        <v/>
      </c>
      <c r="D87" s="14"/>
      <c r="E87" s="14"/>
      <c r="F87" s="14" t="str">
        <f t="shared" si="5"/>
        <v/>
      </c>
      <c r="G87" s="14" t="str">
        <f>IF(F87&lt;&gt;"",IF($G$4="Recurso",IF(LEFT($G$5,1)="M",VLOOKUP($G$5,'Definición técnica de imagenes'!$A$3:$G$17,5,FALSE),IF($G$5="F1",'Definición técnica de imagenes'!$E$15,'Definición técnica de imagenes'!$F$13)),'Definición técnica de imagenes'!$E$16),"")</f>
        <v/>
      </c>
      <c r="H87" s="14" t="str">
        <f t="shared" si="6"/>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7"/>
        <v/>
      </c>
      <c r="B88" s="13"/>
      <c r="C88" s="27" t="str">
        <f t="shared" si="4"/>
        <v/>
      </c>
      <c r="D88" s="14"/>
      <c r="E88" s="14"/>
      <c r="F88" s="14" t="str">
        <f t="shared" si="5"/>
        <v/>
      </c>
      <c r="G88" s="14" t="str">
        <f>IF(F88&lt;&gt;"",IF($G$4="Recurso",IF(LEFT($G$5,1)="M",VLOOKUP($G$5,'Definición técnica de imagenes'!$A$3:$G$17,5,FALSE),IF($G$5="F1",'Definición técnica de imagenes'!$E$15,'Definición técnica de imagenes'!$F$13)),'Definición técnica de imagenes'!$E$16),"")</f>
        <v/>
      </c>
      <c r="H88" s="14" t="str">
        <f t="shared" si="6"/>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7"/>
        <v/>
      </c>
      <c r="B89" s="13"/>
      <c r="C89" s="27" t="str">
        <f t="shared" si="4"/>
        <v/>
      </c>
      <c r="D89" s="14"/>
      <c r="E89" s="14"/>
      <c r="F89" s="14" t="str">
        <f t="shared" si="5"/>
        <v/>
      </c>
      <c r="G89" s="14" t="str">
        <f>IF(F89&lt;&gt;"",IF($G$4="Recurso",IF(LEFT($G$5,1)="M",VLOOKUP($G$5,'Definición técnica de imagenes'!$A$3:$G$17,5,FALSE),IF($G$5="F1",'Definición técnica de imagenes'!$E$15,'Definición técnica de imagenes'!$F$13)),'Definición técnica de imagenes'!$E$16),"")</f>
        <v/>
      </c>
      <c r="H89" s="14" t="str">
        <f t="shared" si="6"/>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7"/>
        <v/>
      </c>
      <c r="B90" s="13"/>
      <c r="C90" s="27" t="str">
        <f t="shared" si="4"/>
        <v/>
      </c>
      <c r="D90" s="14"/>
      <c r="E90" s="14"/>
      <c r="F90" s="14" t="str">
        <f t="shared" si="5"/>
        <v/>
      </c>
      <c r="G90" s="14" t="str">
        <f>IF(F90&lt;&gt;"",IF($G$4="Recurso",IF(LEFT($G$5,1)="M",VLOOKUP($G$5,'Definición técnica de imagenes'!$A$3:$G$17,5,FALSE),IF($G$5="F1",'Definición técnica de imagenes'!$E$15,'Definición técnica de imagenes'!$F$13)),'Definición técnica de imagenes'!$E$16),"")</f>
        <v/>
      </c>
      <c r="H90" s="14" t="str">
        <f t="shared" si="6"/>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7"/>
        <v/>
      </c>
      <c r="B91" s="13"/>
      <c r="C91" s="27" t="str">
        <f t="shared" si="4"/>
        <v/>
      </c>
      <c r="D91" s="14"/>
      <c r="E91" s="14"/>
      <c r="F91" s="14" t="str">
        <f t="shared" si="5"/>
        <v/>
      </c>
      <c r="G91" s="14" t="str">
        <f>IF(F91&lt;&gt;"",IF($G$4="Recurso",IF(LEFT($G$5,1)="M",VLOOKUP($G$5,'Definición técnica de imagenes'!$A$3:$G$17,5,FALSE),IF($G$5="F1",'Definición técnica de imagenes'!$E$15,'Definición técnica de imagenes'!$F$13)),'Definición técnica de imagenes'!$E$16),"")</f>
        <v/>
      </c>
      <c r="H91" s="14" t="str">
        <f t="shared" si="6"/>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7"/>
        <v/>
      </c>
      <c r="B92" s="13"/>
      <c r="C92" s="27" t="str">
        <f t="shared" si="4"/>
        <v/>
      </c>
      <c r="D92" s="14"/>
      <c r="E92" s="14"/>
      <c r="F92" s="14" t="str">
        <f t="shared" si="5"/>
        <v/>
      </c>
      <c r="G92" s="14" t="str">
        <f>IF(F92&lt;&gt;"",IF($G$4="Recurso",IF(LEFT($G$5,1)="M",VLOOKUP($G$5,'Definición técnica de imagenes'!$A$3:$G$17,5,FALSE),IF($G$5="F1",'Definición técnica de imagenes'!$E$15,'Definición técnica de imagenes'!$F$13)),'Definición técnica de imagenes'!$E$16),"")</f>
        <v/>
      </c>
      <c r="H92" s="14" t="str">
        <f t="shared" si="6"/>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7"/>
        <v/>
      </c>
      <c r="B93" s="13"/>
      <c r="C93" s="27" t="str">
        <f t="shared" si="4"/>
        <v/>
      </c>
      <c r="D93" s="14"/>
      <c r="E93" s="14"/>
      <c r="F93" s="14" t="str">
        <f t="shared" si="5"/>
        <v/>
      </c>
      <c r="G93" s="14" t="str">
        <f>IF(F93&lt;&gt;"",IF($G$4="Recurso",IF(LEFT($G$5,1)="M",VLOOKUP($G$5,'Definición técnica de imagenes'!$A$3:$G$17,5,FALSE),IF($G$5="F1",'Definición técnica de imagenes'!$E$15,'Definición técnica de imagenes'!$F$13)),'Definición técnica de imagenes'!$E$16),"")</f>
        <v/>
      </c>
      <c r="H93" s="14" t="str">
        <f t="shared" si="6"/>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7"/>
        <v/>
      </c>
      <c r="B94" s="13"/>
      <c r="C94" s="27" t="str">
        <f t="shared" si="4"/>
        <v/>
      </c>
      <c r="D94" s="14"/>
      <c r="E94" s="14"/>
      <c r="F94" s="14" t="str">
        <f t="shared" si="5"/>
        <v/>
      </c>
      <c r="G94" s="14" t="str">
        <f>IF(F94&lt;&gt;"",IF($G$4="Recurso",IF(LEFT($G$5,1)="M",VLOOKUP($G$5,'Definición técnica de imagenes'!$A$3:$G$17,5,FALSE),IF($G$5="F1",'Definición técnica de imagenes'!$E$15,'Definición técnica de imagenes'!$F$13)),'Definición técnica de imagenes'!$E$16),"")</f>
        <v/>
      </c>
      <c r="H94" s="14" t="str">
        <f t="shared" si="6"/>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7"/>
        <v/>
      </c>
      <c r="B95" s="13"/>
      <c r="C95" s="27" t="str">
        <f t="shared" si="4"/>
        <v/>
      </c>
      <c r="D95" s="14"/>
      <c r="E95" s="14"/>
      <c r="F95" s="14" t="str">
        <f t="shared" si="5"/>
        <v/>
      </c>
      <c r="G95" s="14" t="str">
        <f>IF(F95&lt;&gt;"",IF($G$4="Recurso",IF(LEFT($G$5,1)="M",VLOOKUP($G$5,'Definición técnica de imagenes'!$A$3:$G$17,5,FALSE),IF($G$5="F1",'Definición técnica de imagenes'!$E$15,'Definición técnica de imagenes'!$F$13)),'Definición técnica de imagenes'!$E$16),"")</f>
        <v/>
      </c>
      <c r="H95" s="14" t="str">
        <f t="shared" si="6"/>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7"/>
        <v/>
      </c>
      <c r="B96" s="13"/>
      <c r="C96" s="27" t="str">
        <f t="shared" si="4"/>
        <v/>
      </c>
      <c r="D96" s="14"/>
      <c r="E96" s="14"/>
      <c r="F96" s="14" t="str">
        <f t="shared" si="5"/>
        <v/>
      </c>
      <c r="G96" s="14" t="str">
        <f>IF(F96&lt;&gt;"",IF($G$4="Recurso",IF(LEFT($G$5,1)="M",VLOOKUP($G$5,'Definición técnica de imagenes'!$A$3:$G$17,5,FALSE),IF($G$5="F1",'Definición técnica de imagenes'!$E$15,'Definición técnica de imagenes'!$F$13)),'Definición técnica de imagenes'!$E$16),"")</f>
        <v/>
      </c>
      <c r="H96" s="14" t="str">
        <f t="shared" si="6"/>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7"/>
        <v/>
      </c>
      <c r="B97" s="13"/>
      <c r="C97" s="27" t="str">
        <f t="shared" si="4"/>
        <v/>
      </c>
      <c r="D97" s="14"/>
      <c r="E97" s="14"/>
      <c r="F97" s="14" t="str">
        <f t="shared" si="5"/>
        <v/>
      </c>
      <c r="G97" s="14" t="str">
        <f>IF(F97&lt;&gt;"",IF($G$4="Recurso",IF(LEFT($G$5,1)="M",VLOOKUP($G$5,'Definición técnica de imagenes'!$A$3:$G$17,5,FALSE),IF($G$5="F1",'Definición técnica de imagenes'!$E$15,'Definición técnica de imagenes'!$F$13)),'Definición técnica de imagenes'!$E$16),"")</f>
        <v/>
      </c>
      <c r="H97" s="14" t="str">
        <f t="shared" si="6"/>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7"/>
        <v/>
      </c>
      <c r="B98" s="13"/>
      <c r="C98" s="27" t="str">
        <f t="shared" si="4"/>
        <v/>
      </c>
      <c r="D98" s="14"/>
      <c r="E98" s="14"/>
      <c r="F98" s="14" t="str">
        <f t="shared" si="5"/>
        <v/>
      </c>
      <c r="G98" s="14" t="str">
        <f>IF(F98&lt;&gt;"",IF($G$4="Recurso",IF(LEFT($G$5,1)="M",VLOOKUP($G$5,'Definición técnica de imagenes'!$A$3:$G$17,5,FALSE),IF($G$5="F1",'Definición técnica de imagenes'!$E$15,'Definición técnica de imagenes'!$F$13)),'Definición técnica de imagenes'!$E$16),"")</f>
        <v/>
      </c>
      <c r="H98" s="14" t="str">
        <f t="shared" si="6"/>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7"/>
        <v/>
      </c>
      <c r="B99" s="13"/>
      <c r="C99" s="27" t="str">
        <f t="shared" si="4"/>
        <v/>
      </c>
      <c r="D99" s="14"/>
      <c r="E99" s="14"/>
      <c r="F99" s="14" t="str">
        <f t="shared" si="5"/>
        <v/>
      </c>
      <c r="G99" s="14" t="str">
        <f>IF(F99&lt;&gt;"",IF($G$4="Recurso",IF(LEFT($G$5,1)="M",VLOOKUP($G$5,'Definición técnica de imagenes'!$A$3:$G$17,5,FALSE),IF($G$5="F1",'Definición técnica de imagenes'!$E$15,'Definición técnica de imagenes'!$F$13)),'Definición técnica de imagenes'!$E$16),"")</f>
        <v/>
      </c>
      <c r="H99" s="14" t="str">
        <f t="shared" si="6"/>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7"/>
        <v/>
      </c>
      <c r="B100" s="13"/>
      <c r="C100" s="27" t="str">
        <f t="shared" si="4"/>
        <v/>
      </c>
      <c r="D100" s="14"/>
      <c r="E100" s="14"/>
      <c r="F100" s="14" t="str">
        <f t="shared" si="5"/>
        <v/>
      </c>
      <c r="G100" s="14" t="str">
        <f>IF(F100&lt;&gt;"",IF($G$4="Recurso",IF(LEFT($G$5,1)="M",VLOOKUP($G$5,'Definición técnica de imagenes'!$A$3:$G$17,5,FALSE),IF($G$5="F1",'Definición técnica de imagenes'!$E$15,'Definición técnica de imagenes'!$F$13)),'Definición técnica de imagenes'!$E$16),"")</f>
        <v/>
      </c>
      <c r="H100" s="14" t="str">
        <f t="shared" si="6"/>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7"/>
        <v/>
      </c>
      <c r="B101" s="13"/>
      <c r="C101" s="27" t="str">
        <f t="shared" si="4"/>
        <v/>
      </c>
      <c r="D101" s="14"/>
      <c r="E101" s="14"/>
      <c r="F101" s="14" t="str">
        <f t="shared" si="5"/>
        <v/>
      </c>
      <c r="G101" s="14" t="str">
        <f>IF(F101&lt;&gt;"",IF($G$4="Recurso",IF(LEFT($G$5,1)="M",VLOOKUP($G$5,'Definición técnica de imagenes'!$A$3:$G$17,5,FALSE),IF($G$5="F1",'Definición técnica de imagenes'!$E$15,'Definición técnica de imagenes'!$F$13)),'Definición técnica de imagenes'!$E$16),"")</f>
        <v/>
      </c>
      <c r="H101" s="14" t="str">
        <f t="shared" si="6"/>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7"/>
        <v/>
      </c>
      <c r="B102" s="13"/>
      <c r="C102" s="27" t="str">
        <f t="shared" si="4"/>
        <v/>
      </c>
      <c r="D102" s="14"/>
      <c r="E102" s="14"/>
      <c r="F102" s="14" t="str">
        <f t="shared" si="5"/>
        <v/>
      </c>
      <c r="G102" s="14" t="str">
        <f>IF(F102&lt;&gt;"",IF($G$4="Recurso",IF(LEFT($G$5,1)="M",VLOOKUP($G$5,'Definición técnica de imagenes'!$A$3:$G$17,5,FALSE),IF($G$5="F1",'Definición técnica de imagenes'!$E$15,'Definición técnica de imagenes'!$F$13)),'Definición técnica de imagenes'!$E$16),"")</f>
        <v/>
      </c>
      <c r="H102" s="14" t="str">
        <f t="shared" si="6"/>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7"/>
        <v/>
      </c>
      <c r="B103" s="13"/>
      <c r="C103" s="27" t="str">
        <f t="shared" si="4"/>
        <v/>
      </c>
      <c r="D103" s="14"/>
      <c r="E103" s="14"/>
      <c r="F103" s="14" t="str">
        <f t="shared" si="5"/>
        <v/>
      </c>
      <c r="G103" s="14" t="str">
        <f>IF(F103&lt;&gt;"",IF($G$4="Recurso",IF(LEFT($G$5,1)="M",VLOOKUP($G$5,'Definición técnica de imagenes'!$A$3:$G$17,5,FALSE),IF($G$5="F1",'Definición técnica de imagenes'!$E$15,'Definición técnica de imagenes'!$F$13)),'Definición técnica de imagenes'!$E$16),"")</f>
        <v/>
      </c>
      <c r="H103" s="14" t="str">
        <f t="shared" si="6"/>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7"/>
        <v/>
      </c>
      <c r="B104" s="13"/>
      <c r="C104" s="27" t="str">
        <f t="shared" si="4"/>
        <v/>
      </c>
      <c r="D104" s="14"/>
      <c r="E104" s="14"/>
      <c r="F104" s="14" t="str">
        <f t="shared" si="5"/>
        <v/>
      </c>
      <c r="G104" s="14" t="str">
        <f>IF(F104&lt;&gt;"",IF($G$4="Recurso",IF(LEFT($G$5,1)="M",VLOOKUP($G$5,'Definición técnica de imagenes'!$A$3:$G$17,5,FALSE),IF($G$5="F1",'Definición técnica de imagenes'!$E$15,'Definición técnica de imagenes'!$F$13)),'Definición técnica de imagenes'!$E$16),"")</f>
        <v/>
      </c>
      <c r="H104" s="14" t="str">
        <f t="shared" si="6"/>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7"/>
        <v/>
      </c>
      <c r="B105" s="13"/>
      <c r="C105" s="27" t="str">
        <f t="shared" si="4"/>
        <v/>
      </c>
      <c r="D105" s="14"/>
      <c r="E105" s="14"/>
      <c r="F105" s="14" t="str">
        <f t="shared" si="5"/>
        <v/>
      </c>
      <c r="G105" s="14" t="str">
        <f>IF(F105&lt;&gt;"",IF($G$4="Recurso",IF(LEFT($G$5,1)="M",VLOOKUP($G$5,'Definición técnica de imagenes'!$A$3:$G$17,5,FALSE),IF($G$5="F1",'Definición técnica de imagenes'!$E$15,'Definición técnica de imagenes'!$F$13)),'Definición técnica de imagenes'!$E$16),"")</f>
        <v/>
      </c>
      <c r="H105" s="14" t="str">
        <f t="shared" si="6"/>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7"/>
        <v/>
      </c>
      <c r="B106" s="13"/>
      <c r="C106" s="27" t="str">
        <f t="shared" si="4"/>
        <v/>
      </c>
      <c r="D106" s="14"/>
      <c r="E106" s="14"/>
      <c r="F106" s="14" t="str">
        <f t="shared" si="5"/>
        <v/>
      </c>
      <c r="G106" s="14" t="str">
        <f>IF(F106&lt;&gt;"",IF($G$4="Recurso",IF(LEFT($G$5,1)="M",VLOOKUP($G$5,'Definición técnica de imagenes'!$A$3:$G$17,5,FALSE),IF($G$5="F1",'Definición técnica de imagenes'!$E$15,'Definición técnica de imagenes'!$F$13)),'Definición técnica de imagenes'!$E$16),"")</f>
        <v/>
      </c>
      <c r="H106" s="14" t="str">
        <f t="shared" si="6"/>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7"/>
        <v/>
      </c>
      <c r="B107" s="13"/>
      <c r="C107" s="27" t="str">
        <f t="shared" si="4"/>
        <v/>
      </c>
      <c r="D107" s="14"/>
      <c r="E107" s="14"/>
      <c r="F107" s="14" t="str">
        <f t="shared" si="5"/>
        <v/>
      </c>
      <c r="G107" s="14" t="str">
        <f>IF(F107&lt;&gt;"",IF($G$4="Recurso",IF(LEFT($G$5,1)="M",VLOOKUP($G$5,'Definición técnica de imagenes'!$A$3:$G$17,5,FALSE),IF($G$5="F1",'Definición técnica de imagenes'!$E$15,'Definición técnica de imagenes'!$F$13)),'Definición técnica de imagenes'!$E$16),"")</f>
        <v/>
      </c>
      <c r="H107" s="14" t="str">
        <f t="shared" si="6"/>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7"/>
        <v/>
      </c>
      <c r="B108" s="13"/>
      <c r="C108" s="27" t="str">
        <f t="shared" si="4"/>
        <v/>
      </c>
      <c r="D108" s="14"/>
      <c r="E108" s="14"/>
      <c r="F108" s="14" t="str">
        <f t="shared" si="5"/>
        <v/>
      </c>
      <c r="G108" s="14" t="str">
        <f>IF(F108&lt;&gt;"",IF($G$4="Recurso",IF(LEFT($G$5,1)="M",VLOOKUP($G$5,'Definición técnica de imagenes'!$A$3:$G$17,5,FALSE),IF($G$5="F1",'Definición técnica de imagenes'!$E$15,'Definición técnica de imagenes'!$F$13)),'Definición técnica de imagenes'!$E$16),"")</f>
        <v/>
      </c>
      <c r="H108" s="14" t="str">
        <f t="shared" si="6"/>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90" t="s">
        <v>38</v>
      </c>
      <c r="B1" s="91"/>
      <c r="C1" s="91"/>
      <c r="D1" s="91"/>
      <c r="E1" s="91"/>
      <c r="F1" s="92"/>
    </row>
    <row r="2" spans="1:11" x14ac:dyDescent="0.25">
      <c r="A2" s="39" t="s">
        <v>42</v>
      </c>
      <c r="B2" s="40"/>
      <c r="C2" s="93" t="s">
        <v>13</v>
      </c>
      <c r="D2" s="94"/>
      <c r="E2" s="95"/>
      <c r="F2" s="41"/>
    </row>
    <row r="3" spans="1:11" ht="63" x14ac:dyDescent="0.25">
      <c r="A3" s="42" t="s">
        <v>43</v>
      </c>
      <c r="B3" s="40"/>
      <c r="C3" s="99" t="s">
        <v>14</v>
      </c>
      <c r="D3" s="100"/>
      <c r="E3" s="101"/>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2" t="str">
        <f>CONCATENATE(H21,"_",I21,"_",J21,"_CO")</f>
        <v>LE_07_04_CO</v>
      </c>
      <c r="E5" s="103"/>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8" t="str">
        <f>CONCATENATE("SolicitudGrafica_",D5,".xls")</f>
        <v>SolicitudGrafica_LE_07_04_CO.xls</v>
      </c>
      <c r="E7" s="88"/>
      <c r="F7" s="89"/>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90" t="s">
        <v>41</v>
      </c>
      <c r="B13" s="91"/>
      <c r="C13" s="91"/>
      <c r="D13" s="91"/>
      <c r="E13" s="91"/>
      <c r="F13" s="92"/>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3" t="s">
        <v>49</v>
      </c>
      <c r="D15" s="94"/>
      <c r="E15" s="94"/>
      <c r="F15" s="95"/>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6" t="str">
        <f>CONCATENATE(H21,"_",I21,"_",J21,"_",K45)</f>
        <v>LE_07_04_REC10</v>
      </c>
      <c r="E17" s="97"/>
      <c r="F17" s="98"/>
      <c r="J17" s="31">
        <v>14</v>
      </c>
      <c r="K17" s="31">
        <v>14</v>
      </c>
    </row>
    <row r="18" spans="1:11" ht="79.5" thickBot="1" x14ac:dyDescent="0.3">
      <c r="A18" s="42" t="s">
        <v>48</v>
      </c>
      <c r="B18" s="40"/>
      <c r="C18" s="71" t="s">
        <v>128</v>
      </c>
      <c r="D18" s="88" t="str">
        <f>CONCATENATE("SolicitudGrafica_",D17,".xls")</f>
        <v>SolicitudGrafica_LE_07_04_REC10.xls</v>
      </c>
      <c r="E18" s="88"/>
      <c r="F18" s="89"/>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4" t="s">
        <v>56</v>
      </c>
      <c r="B1" s="104" t="s">
        <v>63</v>
      </c>
      <c r="C1" s="104" t="s">
        <v>64</v>
      </c>
      <c r="D1" s="104" t="s">
        <v>5</v>
      </c>
      <c r="E1" s="104" t="s">
        <v>65</v>
      </c>
      <c r="F1" s="104" t="s">
        <v>66</v>
      </c>
      <c r="G1" s="104" t="s">
        <v>67</v>
      </c>
      <c r="H1" s="105" t="s">
        <v>68</v>
      </c>
      <c r="I1" s="105"/>
      <c r="J1" s="105"/>
    </row>
    <row r="2" spans="1:11" x14ac:dyDescent="0.25">
      <c r="A2" s="104"/>
      <c r="B2" s="104"/>
      <c r="C2" s="104"/>
      <c r="D2" s="104"/>
      <c r="E2" s="104"/>
      <c r="F2" s="104"/>
      <c r="G2" s="104"/>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Diana Margarita Gonzalez Martinez</cp:lastModifiedBy>
  <dcterms:created xsi:type="dcterms:W3CDTF">2014-07-01T23:43:25Z</dcterms:created>
  <dcterms:modified xsi:type="dcterms:W3CDTF">2015-04-13T00:08:52Z</dcterms:modified>
</cp:coreProperties>
</file>