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TEMA 3\SOLICITUDES GRAFICAS\"/>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1" i="1" l="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2" i="1"/>
  <c r="C13" i="1"/>
  <c r="C14" i="1"/>
  <c r="C15" i="1"/>
  <c r="C16" i="1"/>
  <c r="C17" i="1"/>
  <c r="C18" i="1"/>
  <c r="C19" i="1"/>
  <c r="C20" i="1"/>
  <c r="C21" i="1"/>
  <c r="C22" i="1"/>
  <c r="F5" i="1"/>
  <c r="I21" i="2"/>
  <c r="K45" i="2"/>
  <c r="H21" i="2"/>
  <c r="J21" i="2"/>
  <c r="D17" i="2"/>
  <c r="D5" i="2"/>
  <c r="G10" i="1"/>
</calcChain>
</file>

<file path=xl/sharedStrings.xml><?xml version="1.0" encoding="utf-8"?>
<sst xmlns="http://schemas.openxmlformats.org/spreadsheetml/2006/main" count="234" uniqueCount="154">
  <si>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</si>
  <si>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</si>
  <si>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</si>
  <si>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</si>
  <si>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</si>
  <si>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</si>
  <si>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</si>
  <si>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</si>
  <si>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</si>
  <si>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</si>
  <si>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</si>
  <si>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</si>
  <si>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</si>
  <si>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</si>
  <si>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</si>
  <si>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</si>
  <si>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</si>
  <si>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</si>
  <si>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</si>
  <si>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</si>
  <si>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</si>
  <si>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</si>
  <si>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</si>
  <si>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</si>
  <si>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</si>
  <si>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</si>
  <si>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</si>
  <si>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</si>
  <si>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</si>
  <si>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</si>
  <si>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</si>
  <si>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</si>
  <si>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</si>
  <si>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</si>
  <si>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</si>
  <si>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</si>
  <si>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</si>
  <si>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</si>
  <si>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</si>
  <si>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</si>
  <si>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</si>
  <si>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</si>
  <si>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</si>
  <si>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</si>
  <si>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</si>
  <si>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</si>
  <si>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</si>
  <si>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</si>
  <si>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</si>
  <si>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</si>
  <si>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</si>
  <si>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</si>
  <si>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</si>
  <si>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</si>
  <si>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</si>
  <si>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</si>
  <si>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</si>
  <si>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</si>
  <si>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</si>
  <si>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</si>
  <si>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</si>
  <si>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</si>
  <si>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</si>
  <si>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</si>
  <si>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</si>
  <si>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</si>
  <si>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</si>
  <si>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</si>
  <si>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</si>
  <si>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</si>
  <si>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</si>
  <si>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</si>
  <si>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</si>
  <si>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</si>
  <si>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</si>
  <si>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</si>
  <si>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</si>
  <si>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</si>
  <si>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</si>
  <si>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</si>
  <si>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</si>
  <si>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</si>
  <si>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</si>
  <si>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</si>
  <si>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</si>
  <si>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</si>
  <si>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</si>
  <si>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</si>
  <si>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</si>
  <si>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</si>
  <si>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</si>
  <si>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</si>
  <si>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</si>
  <si>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</si>
  <si>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</si>
  <si>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</si>
  <si>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</si>
  <si>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</si>
  <si>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</si>
  <si>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</si>
  <si>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</si>
  <si>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</si>
  <si>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</si>
  <si>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</si>
  <si>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</si>
  <si>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</si>
  <si>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</si>
  <si>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</si>
  <si>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</si>
  <si>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</si>
  <si>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</si>
  <si>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</si>
  <si>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</si>
  <si>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</si>
  <si>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</si>
  <si>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</si>
  <si>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</si>
  <si>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</si>
  <si>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</si>
  <si>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</si>
  <si>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</si>
  <si>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</si>
  <si>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</si>
  <si>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</si>
  <si>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</si>
  <si>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</si>
  <si>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</si>
  <si>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</si>
  <si>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</si>
  <si>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</si>
  <si>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</si>
  <si>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</si>
  <si>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</si>
  <si>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</si>
  <si>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</si>
  <si>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</si>
  <si>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</si>
  <si>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</si>
  <si>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</si>
  <si>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</si>
  <si>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</si>
  <si>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</si>
  <si>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</si>
  <si>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</si>
  <si>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</si>
  <si>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Las operaciones con números naturales</t>
  </si>
  <si>
    <t>Diana Margarita Gonzalez Martinez</t>
  </si>
  <si>
    <t>MA_06_03_REC40</t>
  </si>
  <si>
    <t>IMG02</t>
  </si>
  <si>
    <t>IMG03</t>
  </si>
  <si>
    <t>IMG04</t>
  </si>
  <si>
    <t>Fotografía</t>
  </si>
  <si>
    <t>Horizontal</t>
  </si>
  <si>
    <t>Recurso M101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</si>
</sst>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2" fillId="0" borderId="5" xfId="0" applyNumberFormat="1" applyFont="1" applyFill="1" applyBorder="1" applyAlignment="1">
      <alignment horizontal="center" vertical="center" wrapText="1"/>
    </xf>
    <xf numFmtId="1" fontId="9" fillId="0" borderId="5" xfId="0" applyNumberFormat="1" applyFon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alignment horizontal="center"/>
    </xf>
    <xf numFmtId="0" fontId="2" fillId="0" borderId="6" xfId="0" applyFont="1" applyFill="1" applyBorder="1" applyAlignment="1">
      <alignment horizontal="center"/>
    </xf>
    <xf numFmtId="0" fontId="9" fillId="0" borderId="5" xfId="0" applyFont="1" applyFill="1" applyBorder="1" applyAlignment="1"/>
    <xf numFmtId="0" fontId="2" fillId="0" borderId="6" xfId="0" applyFont="1" applyFill="1" applyBorder="1" applyAlignment="1"/>
    <xf numFmtId="0" fontId="9"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325437</xdr:colOff>
      <xdr:row>9</xdr:row>
      <xdr:rowOff>71438</xdr:rowOff>
    </xdr:from>
    <xdr:to>
      <xdr:col>10</xdr:col>
      <xdr:colOff>1531937</xdr:colOff>
      <xdr:row>9</xdr:row>
      <xdr:rowOff>1293813</xdr:rowOff>
    </xdr:to>
    <xdr:pic>
      <xdr:nvPicPr>
        <xdr:cNvPr id="2" name="Imagen 1" descr="http://thumb1.shutterstock.com/display_pic_with_logo/558148/102174850/stock-vector-portrait-of-beautiful-family-posing-together-in-superhero-costumes-with-cape-102174850.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53000" y="2024063"/>
          <a:ext cx="1206500" cy="1222375"/>
        </a:xfrm>
        <a:prstGeom prst="rect">
          <a:avLst/>
        </a:prstGeom>
        <a:noFill/>
        <a:ln>
          <a:noFill/>
        </a:ln>
      </xdr:spPr>
    </xdr:pic>
    <xdr:clientData/>
  </xdr:twoCellAnchor>
  <xdr:twoCellAnchor editAs="oneCell">
    <xdr:from>
      <xdr:col>10</xdr:col>
      <xdr:colOff>476249</xdr:colOff>
      <xdr:row>10</xdr:row>
      <xdr:rowOff>79374</xdr:rowOff>
    </xdr:from>
    <xdr:to>
      <xdr:col>10</xdr:col>
      <xdr:colOff>1944686</xdr:colOff>
      <xdr:row>10</xdr:row>
      <xdr:rowOff>1047749</xdr:rowOff>
    </xdr:to>
    <xdr:pic>
      <xdr:nvPicPr>
        <xdr:cNvPr id="3" name="Imagen 2" descr="http://thumb7.shutterstock.com/display_pic_with_logo/540097/540097,1322162085,5/stock-photo-kiev-ukraine-november-set-of-skoda-auto-czech-new-car-models-octavia-a-yeti-and-fabia-on-89494384.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03812" y="3357562"/>
          <a:ext cx="1468437" cy="968375"/>
        </a:xfrm>
        <a:prstGeom prst="rect">
          <a:avLst/>
        </a:prstGeom>
        <a:noFill/>
        <a:ln>
          <a:noFill/>
        </a:ln>
      </xdr:spPr>
    </xdr:pic>
    <xdr:clientData/>
  </xdr:twoCellAnchor>
  <xdr:twoCellAnchor editAs="oneCell">
    <xdr:from>
      <xdr:col>10</xdr:col>
      <xdr:colOff>301625</xdr:colOff>
      <xdr:row>11</xdr:row>
      <xdr:rowOff>39687</xdr:rowOff>
    </xdr:from>
    <xdr:to>
      <xdr:col>10</xdr:col>
      <xdr:colOff>1812925</xdr:colOff>
      <xdr:row>11</xdr:row>
      <xdr:rowOff>976312</xdr:rowOff>
    </xdr:to>
    <xdr:pic>
      <xdr:nvPicPr>
        <xdr:cNvPr id="5" name="Imagen 4" descr="http://thumb9.shutterstock.com/display_pic_with_logo/55550/55550,1285677642,2/stock-photo-happy-elderly-seniors-couple-in-park-61928926.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629188" y="4460875"/>
          <a:ext cx="1511300" cy="936625"/>
        </a:xfrm>
        <a:prstGeom prst="rect">
          <a:avLst/>
        </a:prstGeom>
        <a:noFill/>
        <a:ln>
          <a:noFill/>
        </a:ln>
      </xdr:spPr>
    </xdr:pic>
    <xdr:clientData/>
  </xdr:twoCellAnchor>
  <xdr:twoCellAnchor editAs="oneCell">
    <xdr:from>
      <xdr:col>10</xdr:col>
      <xdr:colOff>500061</xdr:colOff>
      <xdr:row>12</xdr:row>
      <xdr:rowOff>87313</xdr:rowOff>
    </xdr:from>
    <xdr:to>
      <xdr:col>10</xdr:col>
      <xdr:colOff>1698624</xdr:colOff>
      <xdr:row>12</xdr:row>
      <xdr:rowOff>849948</xdr:rowOff>
    </xdr:to>
    <xdr:pic>
      <xdr:nvPicPr>
        <xdr:cNvPr id="6" name="Imagen 5" descr="http://thumb9.shutterstock.com/display_pic_with_logo/463936/463936,1321326066,2/stock-photo-laptop-woman-happy-giving-thumbs-up-success-sign-sitting-at-computer-pc-with-excited-face-88811365.jp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827624" y="5564188"/>
          <a:ext cx="1198563" cy="76263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2" t="s">
        <v>21</v>
      </c>
      <c r="D2" s="83"/>
      <c r="F2" s="75" t="s">
        <v>0</v>
      </c>
      <c r="G2" s="76"/>
      <c r="H2" s="49"/>
      <c r="I2" s="49"/>
      <c r="J2" s="16"/>
    </row>
    <row r="3" spans="1:16" ht="15.75" x14ac:dyDescent="0.25">
      <c r="A3" s="1"/>
      <c r="B3" s="4" t="s">
        <v>8</v>
      </c>
      <c r="C3" s="84">
        <v>6</v>
      </c>
      <c r="D3" s="85"/>
      <c r="F3" s="77"/>
      <c r="G3" s="78"/>
      <c r="H3" s="49"/>
      <c r="I3" s="49"/>
      <c r="J3" s="16"/>
    </row>
    <row r="4" spans="1:16" ht="16.5" x14ac:dyDescent="0.3">
      <c r="A4" s="1"/>
      <c r="B4" s="4" t="s">
        <v>54</v>
      </c>
      <c r="C4" s="86" t="s">
        <v>145</v>
      </c>
      <c r="D4" s="87"/>
      <c r="E4" s="5"/>
      <c r="F4" s="48" t="s">
        <v>55</v>
      </c>
      <c r="G4" s="47" t="s">
        <v>56</v>
      </c>
      <c r="H4" s="49"/>
      <c r="I4" s="49"/>
      <c r="J4" s="16"/>
      <c r="K4" s="16"/>
    </row>
    <row r="5" spans="1:16" ht="16.5" thickBot="1" x14ac:dyDescent="0.3">
      <c r="A5" s="1"/>
      <c r="B5" s="6" t="s">
        <v>1</v>
      </c>
      <c r="C5" s="88" t="s">
        <v>146</v>
      </c>
      <c r="D5" s="89"/>
      <c r="E5" s="5"/>
      <c r="F5" s="46" t="str">
        <f>IF(G4="Recurso","Motor del recurso","")</f>
        <v>Motor del recurso</v>
      </c>
      <c r="G5" s="46" t="s">
        <v>91</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147</v>
      </c>
      <c r="D7" s="32" t="s">
        <v>39</v>
      </c>
      <c r="F7" s="1"/>
      <c r="G7" s="1"/>
      <c r="H7" s="1"/>
      <c r="I7" s="1"/>
      <c r="J7" s="16"/>
      <c r="K7" s="16"/>
    </row>
    <row r="8" spans="1:16" s="9" customFormat="1" ht="16.5" thickBot="1" x14ac:dyDescent="0.3">
      <c r="A8" s="10"/>
      <c r="B8" s="10"/>
      <c r="C8" s="10"/>
      <c r="D8" s="11"/>
      <c r="E8" s="11"/>
      <c r="F8" s="79" t="s">
        <v>62</v>
      </c>
      <c r="G8" s="80"/>
      <c r="H8" s="80"/>
      <c r="I8" s="81"/>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104.25" customHeight="1" x14ac:dyDescent="0.25">
      <c r="A10" s="13" t="s">
        <v>142</v>
      </c>
      <c r="B10" s="73">
        <v>102174850</v>
      </c>
      <c r="C10" s="74" t="s">
        <v>153</v>
      </c>
      <c r="D10" s="14" t="s">
        <v>151</v>
      </c>
      <c r="E10" s="14" t="s">
        <v>152</v>
      </c>
      <c r="F10" s="14" t="str">
        <f>IF(OR(B10&lt;&gt;"",J10&lt;&gt;""),CONCATENATE($C$7,"_",$A10,IF($G$4="Cuaderno de Estudio","_small",CONCATENATE(IF(I10="","","n"),IF(LEFT($G$5,1)="F",".jpg",".png")))),"")</f>
        <v>MA_06_03_REC40_IMG01n.png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MA_06_03_REC40_IMG01a.png</v>
      </c>
      <c r="I10" s="14" t="str">
        <f>IF(OR(B10&lt;&gt;"",J10&lt;&gt;""),IF($G$4="Recurso",IF(LEFT($G$5,1)="M",IF(VLOOKUP($G$5,'Definición técnica de imagenes'!$A$3:$G$17,6,FALSE)=0,"",VLOOKUP($G$5,'Definición técnica de imagenes'!$A$3:$G$17,6,FALSE)),IF($G$5="F1","","")),'Definición técnica de imagenes'!$F$16),"")</f>
        <v>500 x 500 px</v>
      </c>
      <c r="J10" s="14"/>
      <c r="K10" s="19"/>
    </row>
    <row r="11" spans="1:16" s="12" customFormat="1" ht="90" customHeight="1" x14ac:dyDescent="0.25">
      <c r="A11" s="13" t="s">
        <v>148</v>
      </c>
      <c r="B11" s="13">
        <v>89494384</v>
      </c>
      <c r="C11" s="27" t="str">
        <f>IF(OR(B11&lt;&gt;"",J11&lt;&gt;""),IF($G$4="Recurso",CONCATENATE($G$4," ",$G$5),$G$4),"")</f>
        <v>Recurso M101</v>
      </c>
      <c r="D11" s="14" t="s">
        <v>151</v>
      </c>
      <c r="E11" s="14" t="s">
        <v>152</v>
      </c>
      <c r="F11" s="14" t="str">
        <f t="shared" ref="F11:F74" si="0">IF(OR(B11&lt;&gt;"",J11&lt;&gt;""),CONCATENATE($C$7,"_",$A11,IF($G$4="Cuaderno de Estudio","_small",CONCATENATE(IF(I11="","","n"),IF(LEFT($G$5,1)="F",".jpg",".png")))),"")</f>
        <v>MA_06_03_REC40_IMG02n.png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1">IF(AND(I11&lt;&gt;"",I11&lt;&gt;0),IF(OR(B11&lt;&gt;"",J11&lt;&gt;""),CONCATENATE($C$7,"_",$A11,IF($G$4="Cuaderno de Estudio","_zoom",CONCATENATE("a",IF(LEFT($G$5,1)="F",".jpg",".png")))),""),"")</f>
        <v>MA_06_03_REC40_IMG02a.png</v>
      </c>
      <c r="I11" s="14" t="str">
        <f>IF(OR(B11&lt;&gt;"",J11&lt;&gt;""),IF($G$4="Recurso",IF(LEFT($G$5,1)="M",IF(VLOOKUP($G$5,'Definición técnica de imagenes'!$A$3:$G$17,6,FALSE)=0,"",VLOOKUP($G$5,'Definición técnica de imagenes'!$A$3:$G$17,6,FALSE)),IF($G$5="F1","","")),'Definición técnica de imagenes'!$F$16),"")</f>
        <v>500 x 500 px</v>
      </c>
      <c r="J11" s="19"/>
      <c r="K11" s="15"/>
    </row>
    <row r="12" spans="1:16" s="12" customFormat="1" ht="83.25" customHeight="1" x14ac:dyDescent="0.25">
      <c r="A12" s="13" t="s">
        <v>149</v>
      </c>
      <c r="B12" s="13">
        <v>61928926</v>
      </c>
      <c r="C12" s="27" t="str">
        <f t="shared" ref="C12:C74" si="2">IF(OR(B12&lt;&gt;"",J12&lt;&gt;""),IF($G$4="Recurso",CONCATENATE($G$4," ",$G$5),$G$4),"")</f>
        <v>Recurso M101</v>
      </c>
      <c r="D12" s="14" t="s">
        <v>151</v>
      </c>
      <c r="E12" s="14" t="s">
        <v>152</v>
      </c>
      <c r="F12" s="14" t="str">
        <f t="shared" si="0"/>
        <v>MA_06_03_REC40_IMG03n.png</v>
      </c>
      <c r="G12" s="14" t="str">
        <f>IF(F12&lt;&gt;"",IF($G$4="Recurso",IF(LEFT($G$5,1)="M",VLOOKUP($G$5,'Definición técnica de imagenes'!$A$3:$G$17,5,FALSE),IF($G$5="F1",'Definición técnica de imagenes'!$E$15,'Definición técnica de imagenes'!$F$13)),'Definición técnica de imagenes'!$E$16),"")</f>
        <v>286 x 286 px</v>
      </c>
      <c r="H12" s="14" t="str">
        <f t="shared" si="1"/>
        <v>MA_06_03_REC40_IMG03a.png</v>
      </c>
      <c r="I12" s="14" t="str">
        <f>IF(OR(B12&lt;&gt;"",J12&lt;&gt;""),IF($G$4="Recurso",IF(LEFT($G$5,1)="M",IF(VLOOKUP($G$5,'Definición técnica de imagenes'!$A$3:$G$17,6,FALSE)=0,"",VLOOKUP($G$5,'Definición técnica de imagenes'!$A$3:$G$17,6,FALSE)),IF($G$5="F1","","")),'Definición técnica de imagenes'!$F$16),"")</f>
        <v>500 x 500 px</v>
      </c>
      <c r="J12" s="19"/>
      <c r="K12" s="19"/>
    </row>
    <row r="13" spans="1:16" s="12" customFormat="1" ht="72" customHeight="1" x14ac:dyDescent="0.25">
      <c r="A13" s="13" t="s">
        <v>150</v>
      </c>
      <c r="B13" s="13">
        <v>88811365</v>
      </c>
      <c r="C13" s="27" t="str">
        <f t="shared" si="2"/>
        <v>Recurso M101</v>
      </c>
      <c r="D13" s="14" t="s">
        <v>151</v>
      </c>
      <c r="E13" s="14" t="s">
        <v>152</v>
      </c>
      <c r="F13" s="14" t="str">
        <f t="shared" si="0"/>
        <v>MA_06_03_REC40_IMG04n.png</v>
      </c>
      <c r="G13" s="14" t="str">
        <f>IF(F13&lt;&gt;"",IF($G$4="Recurso",IF(LEFT($G$5,1)="M",VLOOKUP($G$5,'Definición técnica de imagenes'!$A$3:$G$17,5,FALSE),IF($G$5="F1",'Definición técnica de imagenes'!$E$15,'Definición técnica de imagenes'!$F$13)),'Definición técnica de imagenes'!$E$16),"")</f>
        <v>286 x 286 px</v>
      </c>
      <c r="H13" s="14" t="str">
        <f t="shared" si="1"/>
        <v>MA_06_03_REC40_IMG04a.png</v>
      </c>
      <c r="I13" s="14" t="str">
        <f>IF(OR(B13&lt;&gt;"",J13&lt;&gt;""),IF($G$4="Recurso",IF(LEFT($G$5,1)="M",IF(VLOOKUP($G$5,'Definición técnica de imagenes'!$A$3:$G$17,6,FALSE)=0,"",VLOOKUP($G$5,'Definición técnica de imagenes'!$A$3:$G$17,6,FALSE)),IF($G$5="F1","","")),'Definición técnica de imagenes'!$F$16),"")</f>
        <v>500 x 500 px</v>
      </c>
      <c r="J13" s="19"/>
      <c r="K13" s="19"/>
    </row>
    <row r="14" spans="1:16" s="12" customFormat="1" x14ac:dyDescent="0.25">
      <c r="A14" s="13"/>
      <c r="B14" s="13"/>
      <c r="C14" s="27" t="str">
        <f t="shared" si="2"/>
        <v/>
      </c>
      <c r="D14" s="14"/>
      <c r="E14" s="14"/>
      <c r="F14" s="14" t="str">
        <f t="shared" si="0"/>
        <v/>
      </c>
      <c r="G14" s="14" t="str">
        <f>IF(F14&lt;&gt;"",IF($G$4="Recurso",IF(LEFT($G$5,1)="M",VLOOKUP($G$5,'Definición técnica de imagenes'!$A$3:$G$17,5,FALSE),IF($G$5="F1",'Definición técnica de imagenes'!$E$15,'Definición técnica de imagenes'!$F$13)),'Definición técnica de imagenes'!$E$16),"")</f>
        <v/>
      </c>
      <c r="H14" s="14" t="str">
        <f t="shared" si="1"/>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c r="B15" s="13"/>
      <c r="C15" s="27" t="str">
        <f t="shared" si="2"/>
        <v/>
      </c>
      <c r="D15" s="14"/>
      <c r="E15" s="14"/>
      <c r="F15" s="14" t="str">
        <f t="shared" si="0"/>
        <v/>
      </c>
      <c r="G15" s="14" t="str">
        <f>IF(F15&lt;&gt;"",IF($G$4="Recurso",IF(LEFT($G$5,1)="M",VLOOKUP($G$5,'Definición técnica de imagenes'!$A$3:$G$17,5,FALSE),IF($G$5="F1",'Definición técnica de imagenes'!$E$15,'Definición técnica de imagenes'!$F$13)),'Definición técnica de imagenes'!$E$16),"")</f>
        <v/>
      </c>
      <c r="H15" s="14" t="str">
        <f t="shared" si="1"/>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c r="B16" s="13"/>
      <c r="C16" s="27" t="str">
        <f t="shared" si="2"/>
        <v/>
      </c>
      <c r="D16" s="14"/>
      <c r="E16" s="14"/>
      <c r="F16" s="14" t="str">
        <f t="shared" si="0"/>
        <v/>
      </c>
      <c r="G16" s="14" t="str">
        <f>IF(F16&lt;&gt;"",IF($G$4="Recurso",IF(LEFT($G$5,1)="M",VLOOKUP($G$5,'Definición técnica de imagenes'!$A$3:$G$17,5,FALSE),IF($G$5="F1",'Definición técnica de imagenes'!$E$15,'Definición técnica de imagenes'!$F$13)),'Definición técnica de imagenes'!$E$16),"")</f>
        <v/>
      </c>
      <c r="H16" s="14" t="str">
        <f t="shared" si="1"/>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ref="A17:A18" si="3">IF(OR(B17&lt;&gt;"",J17&lt;&gt;""),CONCATENATE(LEFT(A16,3),IF(MID(A16,4,2)+1&lt;10,CONCATENATE("0",MID(A16,4,2)+1))),"")</f>
        <v/>
      </c>
      <c r="B17" s="13"/>
      <c r="C17" s="27" t="str">
        <f t="shared" si="2"/>
        <v/>
      </c>
      <c r="D17" s="14"/>
      <c r="E17" s="14"/>
      <c r="F17" s="14" t="str">
        <f t="shared" si="0"/>
        <v/>
      </c>
      <c r="G17" s="14" t="str">
        <f>IF(F17&lt;&gt;"",IF($G$4="Recurso",IF(LEFT($G$5,1)="M",VLOOKUP($G$5,'Definición técnica de imagenes'!$A$3:$G$17,5,FALSE),IF($G$5="F1",'Definición técnica de imagenes'!$E$15,'Definición técnica de imagenes'!$F$13)),'Definición técnica de imagenes'!$E$16),"")</f>
        <v/>
      </c>
      <c r="H17" s="14" t="str">
        <f t="shared" si="1"/>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2"/>
        <v/>
      </c>
      <c r="D18" s="14"/>
      <c r="E18" s="14"/>
      <c r="F18" s="14" t="str">
        <f t="shared" si="0"/>
        <v/>
      </c>
      <c r="G18" s="14" t="str">
        <f>IF(F18&lt;&gt;"",IF($G$4="Recurso",IF(LEFT($G$5,1)="M",VLOOKUP($G$5,'Definición técnica de imagenes'!$A$3:$G$17,5,FALSE),IF($G$5="F1",'Definición técnica de imagenes'!$E$15,'Definición técnica de imagenes'!$F$13)),'Definición técnica de imagenes'!$E$16),"")</f>
        <v/>
      </c>
      <c r="H18" s="14" t="str">
        <f t="shared" si="1"/>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2"/>
        <v/>
      </c>
      <c r="D19" s="14"/>
      <c r="E19" s="14"/>
      <c r="F19" s="14" t="str">
        <f t="shared" si="0"/>
        <v/>
      </c>
      <c r="G19" s="14" t="str">
        <f>IF(F19&lt;&gt;"",IF($G$4="Recurso",IF(LEFT($G$5,1)="M",VLOOKUP($G$5,'Definición técnica de imagenes'!$A$3:$G$17,5,FALSE),IF($G$5="F1",'Definición técnica de imagenes'!$E$15,'Definición técnica de imagenes'!$F$13)),'Definición técnica de imagenes'!$E$16),"")</f>
        <v/>
      </c>
      <c r="H19" s="14" t="str">
        <f t="shared" si="1"/>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2"/>
        <v/>
      </c>
      <c r="D20" s="14"/>
      <c r="E20" s="14"/>
      <c r="F20" s="14" t="str">
        <f t="shared" si="0"/>
        <v/>
      </c>
      <c r="G20" s="14" t="str">
        <f>IF(F20&lt;&gt;"",IF($G$4="Recurso",IF(LEFT($G$5,1)="M",VLOOKUP($G$5,'Definición técnica de imagenes'!$A$3:$G$17,5,FALSE),IF($G$5="F1",'Definición técnica de imagenes'!$E$15,'Definición técnica de imagenes'!$F$13)),'Definición técnica de imagenes'!$E$16),"")</f>
        <v/>
      </c>
      <c r="H20" s="14" t="str">
        <f t="shared" si="1"/>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2"/>
        <v/>
      </c>
      <c r="D21" s="14"/>
      <c r="E21" s="14"/>
      <c r="F21" s="14" t="str">
        <f t="shared" si="0"/>
        <v/>
      </c>
      <c r="G21" s="14" t="str">
        <f>IF(F21&lt;&gt;"",IF($G$4="Recurso",IF(LEFT($G$5,1)="M",VLOOKUP($G$5,'Definición técnica de imagenes'!$A$3:$G$17,5,FALSE),IF($G$5="F1",'Definición técnica de imagenes'!$E$15,'Definición técnica de imagenes'!$F$13)),'Definición técnica de imagenes'!$E$16),"")</f>
        <v/>
      </c>
      <c r="H21" s="14" t="str">
        <f t="shared" si="1"/>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2"/>
        <v/>
      </c>
      <c r="D22" s="14"/>
      <c r="E22" s="14"/>
      <c r="F22" s="14" t="str">
        <f t="shared" si="0"/>
        <v/>
      </c>
      <c r="G22" s="14" t="str">
        <f>IF(F22&lt;&gt;"",IF($G$4="Recurso",IF(LEFT($G$5,1)="M",VLOOKUP($G$5,'Definición técnica de imagenes'!$A$3:$G$17,5,FALSE),IF($G$5="F1",'Definición técnica de imagenes'!$E$15,'Definición técnica de imagenes'!$F$13)),'Definición técnica de imagenes'!$E$16),"")</f>
        <v/>
      </c>
      <c r="H22" s="14" t="str">
        <f t="shared" si="1"/>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2"/>
        <v/>
      </c>
      <c r="D23" s="14"/>
      <c r="E23" s="14"/>
      <c r="F23" s="14" t="str">
        <f t="shared" si="0"/>
        <v/>
      </c>
      <c r="G23" s="14" t="str">
        <f>IF(F23&lt;&gt;"",IF($G$4="Recurso",IF(LEFT($G$5,1)="M",VLOOKUP($G$5,'Definición técnica de imagenes'!$A$3:$G$17,5,FALSE),IF($G$5="F1",'Definición técnica de imagenes'!$E$15,'Definición técnica de imagenes'!$F$13)),'Definición técnica de imagenes'!$E$16),"")</f>
        <v/>
      </c>
      <c r="H23" s="14" t="str">
        <f t="shared" si="1"/>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2"/>
        <v/>
      </c>
      <c r="D24" s="14"/>
      <c r="E24" s="14"/>
      <c r="F24" s="14" t="str">
        <f t="shared" si="0"/>
        <v/>
      </c>
      <c r="G24" s="14" t="str">
        <f>IF(F24&lt;&gt;"",IF($G$4="Recurso",IF(LEFT($G$5,1)="M",VLOOKUP($G$5,'Definición técnica de imagenes'!$A$3:$G$17,5,FALSE),IF($G$5="F1",'Definición técnica de imagenes'!$E$15,'Definición técnica de imagenes'!$F$13)),'Definición técnica de imagenes'!$E$16),"")</f>
        <v/>
      </c>
      <c r="H24" s="14" t="str">
        <f t="shared" si="1"/>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2"/>
        <v/>
      </c>
      <c r="D25" s="14"/>
      <c r="E25" s="14"/>
      <c r="F25" s="14" t="str">
        <f t="shared" si="0"/>
        <v/>
      </c>
      <c r="G25" s="14" t="str">
        <f>IF(F25&lt;&gt;"",IF($G$4="Recurso",IF(LEFT($G$5,1)="M",VLOOKUP($G$5,'Definición técnica de imagenes'!$A$3:$G$17,5,FALSE),IF($G$5="F1",'Definición técnica de imagenes'!$E$15,'Definición técnica de imagenes'!$F$13)),'Definición técnica de imagenes'!$E$16),"")</f>
        <v/>
      </c>
      <c r="H25" s="14" t="str">
        <f t="shared" si="1"/>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2"/>
        <v/>
      </c>
      <c r="D26" s="14"/>
      <c r="E26" s="14"/>
      <c r="F26" s="14" t="str">
        <f t="shared" si="0"/>
        <v/>
      </c>
      <c r="G26" s="14" t="str">
        <f>IF(F26&lt;&gt;"",IF($G$4="Recurso",IF(LEFT($G$5,1)="M",VLOOKUP($G$5,'Definición técnica de imagenes'!$A$3:$G$17,5,FALSE),IF($G$5="F1",'Definición técnica de imagenes'!$E$15,'Definición técnica de imagenes'!$F$13)),'Definición técnica de imagenes'!$E$16),"")</f>
        <v/>
      </c>
      <c r="H26" s="14" t="str">
        <f t="shared" si="1"/>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2"/>
        <v/>
      </c>
      <c r="D27" s="14"/>
      <c r="E27" s="14"/>
      <c r="F27" s="14" t="str">
        <f t="shared" si="0"/>
        <v/>
      </c>
      <c r="G27" s="14" t="str">
        <f>IF(F27&lt;&gt;"",IF($G$4="Recurso",IF(LEFT($G$5,1)="M",VLOOKUP($G$5,'Definición técnica de imagenes'!$A$3:$G$17,5,FALSE),IF($G$5="F1",'Definición técnica de imagenes'!$E$15,'Definición técnica de imagenes'!$F$13)),'Definición técnica de imagenes'!$E$16),"")</f>
        <v/>
      </c>
      <c r="H27" s="14" t="str">
        <f t="shared" si="1"/>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2"/>
        <v/>
      </c>
      <c r="D28" s="14"/>
      <c r="E28" s="14"/>
      <c r="F28" s="14" t="str">
        <f t="shared" si="0"/>
        <v/>
      </c>
      <c r="G28" s="14" t="str">
        <f>IF(F28&lt;&gt;"",IF($G$4="Recurso",IF(LEFT($G$5,1)="M",VLOOKUP($G$5,'Definición técnica de imagenes'!$A$3:$G$17,5,FALSE),IF($G$5="F1",'Definición técnica de imagenes'!$E$15,'Definición técnica de imagenes'!$F$13)),'Definición técnica de imagenes'!$E$16),"")</f>
        <v/>
      </c>
      <c r="H28" s="14" t="str">
        <f t="shared" si="1"/>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2"/>
        <v/>
      </c>
      <c r="D29" s="14"/>
      <c r="E29" s="14"/>
      <c r="F29" s="14" t="str">
        <f t="shared" si="0"/>
        <v/>
      </c>
      <c r="G29" s="14" t="str">
        <f>IF(F29&lt;&gt;"",IF($G$4="Recurso",IF(LEFT($G$5,1)="M",VLOOKUP($G$5,'Definición técnica de imagenes'!$A$3:$G$17,5,FALSE),IF($G$5="F1",'Definición técnica de imagenes'!$E$15,'Definición técnica de imagenes'!$F$13)),'Definición técnica de imagenes'!$E$16),"")</f>
        <v/>
      </c>
      <c r="H29" s="14" t="str">
        <f t="shared" si="1"/>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2"/>
        <v/>
      </c>
      <c r="D30" s="14"/>
      <c r="E30" s="14"/>
      <c r="F30" s="14" t="str">
        <f t="shared" si="0"/>
        <v/>
      </c>
      <c r="G30" s="14" t="str">
        <f>IF(F30&lt;&gt;"",IF($G$4="Recurso",IF(LEFT($G$5,1)="M",VLOOKUP($G$5,'Definición técnica de imagenes'!$A$3:$G$17,5,FALSE),IF($G$5="F1",'Definición técnica de imagenes'!$E$15,'Definición técnica de imagenes'!$F$13)),'Definición técnica de imagenes'!$E$16),"")</f>
        <v/>
      </c>
      <c r="H30" s="14" t="str">
        <f t="shared" si="1"/>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2"/>
        <v/>
      </c>
      <c r="D31" s="14"/>
      <c r="E31" s="14"/>
      <c r="F31" s="14" t="str">
        <f t="shared" si="0"/>
        <v/>
      </c>
      <c r="G31" s="14" t="str">
        <f>IF(F31&lt;&gt;"",IF($G$4="Recurso",IF(LEFT($G$5,1)="M",VLOOKUP($G$5,'Definición técnica de imagenes'!$A$3:$G$17,5,FALSE),IF($G$5="F1",'Definición técnica de imagenes'!$E$15,'Definición técnica de imagenes'!$F$13)),'Definición técnica de imagenes'!$E$16),"")</f>
        <v/>
      </c>
      <c r="H31" s="14" t="str">
        <f t="shared" si="1"/>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2"/>
        <v/>
      </c>
      <c r="D32" s="14"/>
      <c r="E32" s="14"/>
      <c r="F32" s="14" t="str">
        <f t="shared" si="0"/>
        <v/>
      </c>
      <c r="G32" s="14" t="str">
        <f>IF(F32&lt;&gt;"",IF($G$4="Recurso",IF(LEFT($G$5,1)="M",VLOOKUP($G$5,'Definición técnica de imagenes'!$A$3:$G$17,5,FALSE),IF($G$5="F1",'Definición técnica de imagenes'!$E$15,'Definición técnica de imagenes'!$F$13)),'Definición técnica de imagenes'!$E$16),"")</f>
        <v/>
      </c>
      <c r="H32" s="14" t="str">
        <f t="shared" si="1"/>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2"/>
        <v/>
      </c>
      <c r="D33" s="14"/>
      <c r="E33" s="14"/>
      <c r="F33" s="14" t="str">
        <f t="shared" si="0"/>
        <v/>
      </c>
      <c r="G33" s="14" t="str">
        <f>IF(F33&lt;&gt;"",IF($G$4="Recurso",IF(LEFT($G$5,1)="M",VLOOKUP($G$5,'Definición técnica de imagenes'!$A$3:$G$17,5,FALSE),IF($G$5="F1",'Definición técnica de imagenes'!$E$15,'Definición técnica de imagenes'!$F$13)),'Definición técnica de imagenes'!$E$16),"")</f>
        <v/>
      </c>
      <c r="H33" s="14" t="str">
        <f t="shared" si="1"/>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2"/>
        <v/>
      </c>
      <c r="D34" s="14"/>
      <c r="E34" s="14"/>
      <c r="F34" s="14" t="str">
        <f t="shared" si="0"/>
        <v/>
      </c>
      <c r="G34" s="14" t="str">
        <f>IF(F34&lt;&gt;"",IF($G$4="Recurso",IF(LEFT($G$5,1)="M",VLOOKUP($G$5,'Definición técnica de imagenes'!$A$3:$G$17,5,FALSE),IF($G$5="F1",'Definición técnica de imagenes'!$E$15,'Definición técnica de imagenes'!$F$13)),'Definición técnica de imagenes'!$E$16),"")</f>
        <v/>
      </c>
      <c r="H34" s="14" t="str">
        <f t="shared" si="1"/>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2"/>
        <v/>
      </c>
      <c r="D35" s="14"/>
      <c r="E35" s="14"/>
      <c r="F35" s="14" t="str">
        <f t="shared" si="0"/>
        <v/>
      </c>
      <c r="G35" s="14" t="str">
        <f>IF(F35&lt;&gt;"",IF($G$4="Recurso",IF(LEFT($G$5,1)="M",VLOOKUP($G$5,'Definición técnica de imagenes'!$A$3:$G$17,5,FALSE),IF($G$5="F1",'Definición técnica de imagenes'!$E$15,'Definición técnica de imagenes'!$F$13)),'Definición técnica de imagenes'!$E$16),"")</f>
        <v/>
      </c>
      <c r="H35" s="14" t="str">
        <f t="shared" si="1"/>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2"/>
        <v/>
      </c>
      <c r="D36" s="14"/>
      <c r="E36" s="14"/>
      <c r="F36" s="14" t="str">
        <f t="shared" si="0"/>
        <v/>
      </c>
      <c r="G36" s="14" t="str">
        <f>IF(F36&lt;&gt;"",IF($G$4="Recurso",IF(LEFT($G$5,1)="M",VLOOKUP($G$5,'Definición técnica de imagenes'!$A$3:$G$17,5,FALSE),IF($G$5="F1",'Definición técnica de imagenes'!$E$15,'Definición técnica de imagenes'!$F$13)),'Definición técnica de imagenes'!$E$16),"")</f>
        <v/>
      </c>
      <c r="H36" s="14" t="str">
        <f t="shared" si="1"/>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2"/>
        <v/>
      </c>
      <c r="D37" s="14"/>
      <c r="E37" s="14"/>
      <c r="F37" s="14" t="str">
        <f t="shared" si="0"/>
        <v/>
      </c>
      <c r="G37" s="14" t="str">
        <f>IF(F37&lt;&gt;"",IF($G$4="Recurso",IF(LEFT($G$5,1)="M",VLOOKUP($G$5,'Definición técnica de imagenes'!$A$3:$G$17,5,FALSE),IF($G$5="F1",'Definición técnica de imagenes'!$E$15,'Definición técnica de imagenes'!$F$13)),'Definición técnica de imagenes'!$E$16),"")</f>
        <v/>
      </c>
      <c r="H37" s="14" t="str">
        <f t="shared" si="1"/>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2"/>
        <v/>
      </c>
      <c r="D38" s="14"/>
      <c r="E38" s="14"/>
      <c r="F38" s="14" t="str">
        <f t="shared" si="0"/>
        <v/>
      </c>
      <c r="G38" s="14" t="str">
        <f>IF(F38&lt;&gt;"",IF($G$4="Recurso",IF(LEFT($G$5,1)="M",VLOOKUP($G$5,'Definición técnica de imagenes'!$A$3:$G$17,5,FALSE),IF($G$5="F1",'Definición técnica de imagenes'!$E$15,'Definición técnica de imagenes'!$F$13)),'Definición técnica de imagenes'!$E$16),"")</f>
        <v/>
      </c>
      <c r="H38" s="14" t="str">
        <f t="shared" si="1"/>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2"/>
        <v/>
      </c>
      <c r="D39" s="14"/>
      <c r="E39" s="14"/>
      <c r="F39" s="14" t="str">
        <f t="shared" si="0"/>
        <v/>
      </c>
      <c r="G39" s="14" t="str">
        <f>IF(F39&lt;&gt;"",IF($G$4="Recurso",IF(LEFT($G$5,1)="M",VLOOKUP($G$5,'Definición técnica de imagenes'!$A$3:$G$17,5,FALSE),IF($G$5="F1",'Definición técnica de imagenes'!$E$15,'Definición técnica de imagenes'!$F$13)),'Definición técnica de imagenes'!$E$16),"")</f>
        <v/>
      </c>
      <c r="H39" s="14" t="str">
        <f t="shared" si="1"/>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2"/>
        <v/>
      </c>
      <c r="D40" s="14"/>
      <c r="E40" s="14"/>
      <c r="F40" s="14" t="str">
        <f t="shared" si="0"/>
        <v/>
      </c>
      <c r="G40" s="14" t="str">
        <f>IF(F40&lt;&gt;"",IF($G$4="Recurso",IF(LEFT($G$5,1)="M",VLOOKUP($G$5,'Definición técnica de imagenes'!$A$3:$G$17,5,FALSE),IF($G$5="F1",'Definición técnica de imagenes'!$E$15,'Definición técnica de imagenes'!$F$13)),'Definición técnica de imagenes'!$E$16),"")</f>
        <v/>
      </c>
      <c r="H40" s="14" t="str">
        <f t="shared" si="1"/>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2"/>
        <v/>
      </c>
      <c r="D41" s="14"/>
      <c r="E41" s="14"/>
      <c r="F41" s="14" t="str">
        <f t="shared" si="0"/>
        <v/>
      </c>
      <c r="G41" s="14" t="str">
        <f>IF(F41&lt;&gt;"",IF($G$4="Recurso",IF(LEFT($G$5,1)="M",VLOOKUP($G$5,'Definición técnica de imagenes'!$A$3:$G$17,5,FALSE),IF($G$5="F1",'Definición técnica de imagenes'!$E$15,'Definición técnica de imagenes'!$F$13)),'Definición técnica de imagenes'!$E$16),"")</f>
        <v/>
      </c>
      <c r="H41" s="14" t="str">
        <f t="shared" si="1"/>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2"/>
        <v/>
      </c>
      <c r="D42" s="14"/>
      <c r="E42" s="14"/>
      <c r="F42" s="14" t="str">
        <f t="shared" si="0"/>
        <v/>
      </c>
      <c r="G42" s="14" t="str">
        <f>IF(F42&lt;&gt;"",IF($G$4="Recurso",IF(LEFT($G$5,1)="M",VLOOKUP($G$5,'Definición técnica de imagenes'!$A$3:$G$17,5,FALSE),IF($G$5="F1",'Definición técnica de imagenes'!$E$15,'Definición técnica de imagenes'!$F$13)),'Definición técnica de imagenes'!$E$16),"")</f>
        <v/>
      </c>
      <c r="H42" s="14" t="str">
        <f t="shared" si="1"/>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2"/>
        <v/>
      </c>
      <c r="D43" s="14"/>
      <c r="E43" s="14"/>
      <c r="F43" s="14" t="str">
        <f t="shared" si="0"/>
        <v/>
      </c>
      <c r="G43" s="14" t="str">
        <f>IF(F43&lt;&gt;"",IF($G$4="Recurso",IF(LEFT($G$5,1)="M",VLOOKUP($G$5,'Definición técnica de imagenes'!$A$3:$G$17,5,FALSE),IF($G$5="F1",'Definición técnica de imagenes'!$E$15,'Definición técnica de imagenes'!$F$13)),'Definición técnica de imagenes'!$E$16),"")</f>
        <v/>
      </c>
      <c r="H43" s="14" t="str">
        <f t="shared" si="1"/>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2"/>
        <v/>
      </c>
      <c r="D44" s="14"/>
      <c r="E44" s="14"/>
      <c r="F44" s="14" t="str">
        <f t="shared" si="0"/>
        <v/>
      </c>
      <c r="G44" s="14" t="str">
        <f>IF(F44&lt;&gt;"",IF($G$4="Recurso",IF(LEFT($G$5,1)="M",VLOOKUP($G$5,'Definición técnica de imagenes'!$A$3:$G$17,5,FALSE),IF($G$5="F1",'Definición técnica de imagenes'!$E$15,'Definición técnica de imagenes'!$F$13)),'Definición técnica de imagenes'!$E$16),"")</f>
        <v/>
      </c>
      <c r="H44" s="14" t="str">
        <f t="shared" si="1"/>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2"/>
        <v/>
      </c>
      <c r="D45" s="14"/>
      <c r="E45" s="14"/>
      <c r="F45" s="14" t="str">
        <f t="shared" si="0"/>
        <v/>
      </c>
      <c r="G45" s="14" t="str">
        <f>IF(F45&lt;&gt;"",IF($G$4="Recurso",IF(LEFT($G$5,1)="M",VLOOKUP($G$5,'Definición técnica de imagenes'!$A$3:$G$17,5,FALSE),IF($G$5="F1",'Definición técnica de imagenes'!$E$15,'Definición técnica de imagenes'!$F$13)),'Definición técnica de imagenes'!$E$16),"")</f>
        <v/>
      </c>
      <c r="H45" s="14" t="str">
        <f t="shared" si="1"/>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2"/>
        <v/>
      </c>
      <c r="D46" s="14"/>
      <c r="E46" s="14"/>
      <c r="F46" s="14" t="str">
        <f t="shared" si="0"/>
        <v/>
      </c>
      <c r="G46" s="14" t="str">
        <f>IF(F46&lt;&gt;"",IF($G$4="Recurso",IF(LEFT($G$5,1)="M",VLOOKUP($G$5,'Definición técnica de imagenes'!$A$3:$G$17,5,FALSE),IF($G$5="F1",'Definición técnica de imagenes'!$E$15,'Definición técnica de imagenes'!$F$13)),'Definición técnica de imagenes'!$E$16),"")</f>
        <v/>
      </c>
      <c r="H46" s="14" t="str">
        <f t="shared" si="1"/>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2"/>
        <v/>
      </c>
      <c r="D47" s="14"/>
      <c r="E47" s="14"/>
      <c r="F47" s="14" t="str">
        <f t="shared" si="0"/>
        <v/>
      </c>
      <c r="G47" s="14" t="str">
        <f>IF(F47&lt;&gt;"",IF($G$4="Recurso",IF(LEFT($G$5,1)="M",VLOOKUP($G$5,'Definición técnica de imagenes'!$A$3:$G$17,5,FALSE),IF($G$5="F1",'Definición técnica de imagenes'!$E$15,'Definición técnica de imagenes'!$F$13)),'Definición técnica de imagenes'!$E$16),"")</f>
        <v/>
      </c>
      <c r="H47" s="14" t="str">
        <f t="shared" si="1"/>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2"/>
        <v/>
      </c>
      <c r="D48" s="14"/>
      <c r="E48" s="14"/>
      <c r="F48" s="14" t="str">
        <f t="shared" si="0"/>
        <v/>
      </c>
      <c r="G48" s="14" t="str">
        <f>IF(F48&lt;&gt;"",IF($G$4="Recurso",IF(LEFT($G$5,1)="M",VLOOKUP($G$5,'Definición técnica de imagenes'!$A$3:$G$17,5,FALSE),IF($G$5="F1",'Definición técnica de imagenes'!$E$15,'Definición técnica de imagenes'!$F$13)),'Definición técnica de imagenes'!$E$16),"")</f>
        <v/>
      </c>
      <c r="H48" s="14" t="str">
        <f t="shared" si="1"/>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2"/>
        <v/>
      </c>
      <c r="D49" s="14"/>
      <c r="E49" s="14"/>
      <c r="F49" s="14" t="str">
        <f t="shared" si="0"/>
        <v/>
      </c>
      <c r="G49" s="14" t="str">
        <f>IF(F49&lt;&gt;"",IF($G$4="Recurso",IF(LEFT($G$5,1)="M",VLOOKUP($G$5,'Definición técnica de imagenes'!$A$3:$G$17,5,FALSE),IF($G$5="F1",'Definición técnica de imagenes'!$E$15,'Definición técnica de imagenes'!$F$13)),'Definición técnica de imagenes'!$E$16),"")</f>
        <v/>
      </c>
      <c r="H49" s="14" t="str">
        <f t="shared" si="1"/>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2"/>
        <v/>
      </c>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2"/>
        <v/>
      </c>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2"/>
        <v/>
      </c>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2"/>
        <v/>
      </c>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2"/>
        <v/>
      </c>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2"/>
        <v/>
      </c>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2"/>
        <v/>
      </c>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2"/>
        <v/>
      </c>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2"/>
        <v/>
      </c>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2"/>
        <v/>
      </c>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2"/>
        <v/>
      </c>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2"/>
        <v/>
      </c>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2"/>
        <v/>
      </c>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2"/>
        <v/>
      </c>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2"/>
        <v/>
      </c>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2"/>
        <v/>
      </c>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2"/>
        <v/>
      </c>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2"/>
        <v/>
      </c>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2"/>
        <v/>
      </c>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2"/>
        <v/>
      </c>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2"/>
        <v/>
      </c>
      <c r="D70" s="14"/>
      <c r="E70" s="14"/>
      <c r="F70" s="14" t="str">
        <f t="shared" si="0"/>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2"/>
        <v/>
      </c>
      <c r="D71" s="14"/>
      <c r="E71" s="14"/>
      <c r="F71" s="14" t="str">
        <f t="shared" si="0"/>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2"/>
        <v/>
      </c>
      <c r="D72" s="14"/>
      <c r="E72" s="14"/>
      <c r="F72" s="14" t="str">
        <f t="shared" si="0"/>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2"/>
        <v/>
      </c>
      <c r="D73" s="14"/>
      <c r="E73" s="14"/>
      <c r="F73" s="14" t="str">
        <f t="shared" si="0"/>
        <v/>
      </c>
      <c r="G73" s="14" t="str">
        <f>IF(F73&lt;&gt;"",IF($G$4="Recurso",IF(LEFT($G$5,1)="M",VLOOKUP($G$5,'Definición técnica de imagenes'!$A$3:$G$17,5,FALSE),IF($G$5="F1",'Definición técnica de imagenes'!$E$15,'Definición técnica de imagenes'!$F$13)),'Definición técnica de imagenes'!$E$16),"")</f>
        <v/>
      </c>
      <c r="H73" s="14" t="str">
        <f t="shared" si="1"/>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2"/>
        <v/>
      </c>
      <c r="D74" s="14"/>
      <c r="E74" s="14"/>
      <c r="F74" s="14" t="str">
        <f t="shared" si="0"/>
        <v/>
      </c>
      <c r="G74" s="14" t="str">
        <f>IF(F74&lt;&gt;"",IF($G$4="Recurso",IF(LEFT($G$5,1)="M",VLOOKUP($G$5,'Definición técnica de imagenes'!$A$3:$G$17,5,FALSE),IF($G$5="F1",'Definición técnica de imagenes'!$E$15,'Definición técnica de imagenes'!$F$13)),'Definición técnica de imagenes'!$E$16),"")</f>
        <v/>
      </c>
      <c r="H74" s="14" t="str">
        <f t="shared" si="1"/>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2" t="s">
        <v>38</v>
      </c>
      <c r="B1" s="93"/>
      <c r="C1" s="93"/>
      <c r="D1" s="93"/>
      <c r="E1" s="93"/>
      <c r="F1" s="94"/>
    </row>
    <row r="2" spans="1:11" x14ac:dyDescent="0.25">
      <c r="A2" s="39" t="s">
        <v>42</v>
      </c>
      <c r="B2" s="40"/>
      <c r="C2" s="95" t="s">
        <v>13</v>
      </c>
      <c r="D2" s="96"/>
      <c r="E2" s="97"/>
      <c r="F2" s="41"/>
    </row>
    <row r="3" spans="1:11" ht="63" x14ac:dyDescent="0.25">
      <c r="A3" s="42" t="s">
        <v>43</v>
      </c>
      <c r="B3" s="40"/>
      <c r="C3" s="101" t="s">
        <v>14</v>
      </c>
      <c r="D3" s="102"/>
      <c r="E3" s="103"/>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4" t="str">
        <f>CONCATENATE(H21,"_",I21,"_",J21,"_CO")</f>
        <v>LE_07_04_CO</v>
      </c>
      <c r="E5" s="105"/>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90" t="str">
        <f>CONCATENATE("SolicitudGrafica_",D5,".xls")</f>
        <v>SolicitudGrafica_LE_07_04_CO.xls</v>
      </c>
      <c r="E7" s="90"/>
      <c r="F7" s="91"/>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2" t="s">
        <v>41</v>
      </c>
      <c r="B13" s="93"/>
      <c r="C13" s="93"/>
      <c r="D13" s="93"/>
      <c r="E13" s="93"/>
      <c r="F13" s="94"/>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5" t="s">
        <v>49</v>
      </c>
      <c r="D15" s="96"/>
      <c r="E15" s="96"/>
      <c r="F15" s="97"/>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8" t="str">
        <f>CONCATENATE(H21,"_",I21,"_",J21,"_",K45)</f>
        <v>LE_07_04_REC10</v>
      </c>
      <c r="E17" s="99"/>
      <c r="F17" s="100"/>
      <c r="J17" s="31">
        <v>14</v>
      </c>
      <c r="K17" s="31">
        <v>14</v>
      </c>
    </row>
    <row r="18" spans="1:11" ht="79.5" thickBot="1" x14ac:dyDescent="0.3">
      <c r="A18" s="42" t="s">
        <v>48</v>
      </c>
      <c r="B18" s="40"/>
      <c r="C18" s="71" t="s">
        <v>128</v>
      </c>
      <c r="D18" s="90" t="str">
        <f>CONCATENATE("SolicitudGrafica_",D17,".xls")</f>
        <v>SolicitudGrafica_LE_07_04_REC10.xls</v>
      </c>
      <c r="E18" s="90"/>
      <c r="F18" s="91"/>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6" t="s">
        <v>56</v>
      </c>
      <c r="B1" s="106" t="s">
        <v>63</v>
      </c>
      <c r="C1" s="106" t="s">
        <v>64</v>
      </c>
      <c r="D1" s="106" t="s">
        <v>5</v>
      </c>
      <c r="E1" s="106" t="s">
        <v>65</v>
      </c>
      <c r="F1" s="106" t="s">
        <v>66</v>
      </c>
      <c r="G1" s="106" t="s">
        <v>67</v>
      </c>
      <c r="H1" s="107" t="s">
        <v>68</v>
      </c>
      <c r="I1" s="107"/>
      <c r="J1" s="107"/>
    </row>
    <row r="2" spans="1:11" x14ac:dyDescent="0.25">
      <c r="A2" s="106"/>
      <c r="B2" s="106"/>
      <c r="C2" s="106"/>
      <c r="D2" s="106"/>
      <c r="E2" s="106"/>
      <c r="F2" s="106"/>
      <c r="G2" s="106"/>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2015-04-13T01:52:03Z</dcterms:modified>
</cp:coreProperties>
</file>