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40" yWindow="240" windowWidth="25360" windowHeight="145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1" l="1"/>
  <c r="F11" i="1"/>
  <c r="C24" i="1"/>
  <c r="C23" i="1"/>
  <c r="H21" i="2"/>
  <c r="I21" i="2"/>
  <c r="J21" i="2"/>
  <c r="K45" i="2"/>
  <c r="D17" i="2"/>
  <c r="D18" i="2"/>
  <c r="D5" i="2"/>
  <c r="D7" i="2"/>
  <c r="G11" i="1"/>
  <c r="G12" i="1"/>
  <c r="G13" i="1"/>
  <c r="G14" i="1"/>
  <c r="G15" i="1"/>
  <c r="G16" i="1"/>
  <c r="I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5" i="1"/>
  <c r="C21" i="1"/>
  <c r="C22" i="1"/>
  <c r="C10" i="1"/>
  <c r="F5" i="1"/>
  <c r="G10" i="1"/>
</calcChain>
</file>

<file path=xl/sharedStrings.xml><?xml version="1.0" encoding="utf-8"?>
<sst xmlns="http://schemas.openxmlformats.org/spreadsheetml/2006/main" count="235" uniqueCount="159">
  <si>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</si>
  <si>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</si>
  <si>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</si>
  <si>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</si>
  <si>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</si>
  <si>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</si>
  <si>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</si>
  <si>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</si>
  <si>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</si>
  <si>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</si>
  <si>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</si>
  <si>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</si>
  <si>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</si>
  <si>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</si>
  <si>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</si>
  <si>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</si>
  <si>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</si>
  <si>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</si>
  <si>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</si>
  <si>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</si>
  <si>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</si>
  <si>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</si>
  <si>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</si>
  <si>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</si>
  <si>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</si>
  <si>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</si>
  <si>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</si>
  <si>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</si>
  <si>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</si>
  <si>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</si>
  <si>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</si>
  <si>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</si>
  <si>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</si>
  <si>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</si>
  <si>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</si>
  <si>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</si>
  <si>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</si>
  <si>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</si>
  <si>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</si>
  <si>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</si>
  <si>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</si>
  <si>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</si>
  <si>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</si>
  <si>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</si>
  <si>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</si>
  <si>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</si>
  <si>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</si>
  <si>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</si>
  <si>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</si>
  <si>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</si>
  <si>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</si>
  <si>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</si>
  <si>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</si>
  <si>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</si>
  <si>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</si>
  <si>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</si>
  <si>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</si>
  <si>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</si>
  <si>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</si>
  <si>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</si>
  <si>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</si>
  <si>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</si>
  <si>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</si>
  <si>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</si>
  <si>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</si>
  <si>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</si>
  <si>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</si>
  <si>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</si>
  <si>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</si>
  <si>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</si>
  <si>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</si>
  <si>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</si>
  <si>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</si>
  <si>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</si>
  <si>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</si>
  <si>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</si>
  <si>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</si>
  <si>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</si>
  <si>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</si>
  <si>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</si>
  <si>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</si>
  <si>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</si>
  <si>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</si>
  <si>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</si>
  <si>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</si>
  <si>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</si>
  <si>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</si>
  <si>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</si>
  <si>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</si>
  <si>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</si>
  <si>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</si>
  <si>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</si>
  <si>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</si>
  <si>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</si>
  <si>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</si>
  <si>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</si>
  <si>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</si>
  <si>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</si>
  <si>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</si>
  <si>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</si>
  <si>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</si>
  <si>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</si>
  <si>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</si>
  <si>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</si>
  <si>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</si>
  <si>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</si>
  <si>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</si>
  <si>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</si>
  <si>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</si>
  <si>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</si>
  <si>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</si>
  <si>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</si>
  <si>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</si>
  <si>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</si>
  <si>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</si>
  <si>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</si>
  <si>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</si>
  <si>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</si>
  <si>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</si>
  <si>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</si>
  <si>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</si>
  <si>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</si>
  <si>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</si>
  <si>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</si>
  <si>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</si>
  <si>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</si>
  <si>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</si>
  <si>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</si>
  <si>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</si>
  <si>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</si>
  <si>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</si>
  <si>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</si>
  <si>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</si>
  <si>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</si>
  <si>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</si>
  <si>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</si>
  <si>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</si>
  <si>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</si>
  <si>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</si>
  <si>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</si>
  <si>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</si>
  <si>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</si>
  <si>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</si>
  <si>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</si>
  <si>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</si>
  <si>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</si>
  <si>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</si>
  <si>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</si>
  <si>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</si>
  <si>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Andrea Constanza Perdomo Pedraza</t>
  </si>
  <si>
    <t>Números hasta de seis cifras</t>
  </si>
  <si>
    <t>MA_03_02_CO_REC200</t>
  </si>
  <si>
    <t>Recurso M101</t>
  </si>
  <si>
    <t>Los colores de las camisetas deben ser los de la imagen, pues se usan en la actividad.</t>
  </si>
  <si>
    <t>109248173 Ver indicaciones en la ultima columna</t>
  </si>
  <si>
    <t xml:space="preserve">Se debe eliminar el número que tiene cada carro en la parte superior. </t>
  </si>
  <si>
    <t>IMG03</t>
  </si>
  <si>
    <t>183259670 Ver indicaciones en la última columna</t>
  </si>
  <si>
    <t>Se les debe poner los monbres a los personajes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</si>
</sst>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s>
  <cellStyleXfs count="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xf numFmtId="0" fontId="23" fillId="0" borderId="5" xfId="0" applyFont="1" applyBorder="1"/>
    <xf numFmtId="0" fontId="23" fillId="0" borderId="0" xfId="0" applyFont="1" applyAlignment="1">
      <alignment vertical="center"/>
    </xf>
    <xf numFmtId="0" fontId="3" fillId="5" borderId="36" xfId="0" applyFont="1" applyFill="1" applyBorder="1" applyAlignment="1">
      <alignment horizontal="center" vertical="center" wrapText="1"/>
    </xf>
    <xf numFmtId="0" fontId="22" fillId="0" borderId="0" xfId="0" applyFont="1" applyAlignment="1">
      <alignment vertical="center" wrapText="1"/>
    </xf>
    <xf numFmtId="0" fontId="22" fillId="0" borderId="0" xfId="0" applyFont="1" applyAlignment="1">
      <alignment horizontal="left" vertical="center" wrapText="1" inden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215900</xdr:colOff>
      <xdr:row>9</xdr:row>
      <xdr:rowOff>508000</xdr:rowOff>
    </xdr:from>
    <xdr:to>
      <xdr:col>10</xdr:col>
      <xdr:colOff>4598670</xdr:colOff>
      <xdr:row>9</xdr:row>
      <xdr:rowOff>2462530</xdr:rowOff>
    </xdr:to>
    <xdr:pic>
      <xdr:nvPicPr>
        <xdr:cNvPr id="2"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2900" y="2425700"/>
          <a:ext cx="4382770" cy="1954530"/>
        </a:xfrm>
        <a:prstGeom prst="rect">
          <a:avLst/>
        </a:prstGeom>
        <a:noFill/>
        <a:ln>
          <a:noFill/>
        </a:ln>
      </xdr:spPr>
    </xdr:pic>
    <xdr:clientData/>
  </xdr:twoCellAnchor>
  <xdr:twoCellAnchor editAs="oneCell">
    <xdr:from>
      <xdr:col>10</xdr:col>
      <xdr:colOff>241300</xdr:colOff>
      <xdr:row>10</xdr:row>
      <xdr:rowOff>546100</xdr:rowOff>
    </xdr:from>
    <xdr:to>
      <xdr:col>11</xdr:col>
      <xdr:colOff>11430</xdr:colOff>
      <xdr:row>10</xdr:row>
      <xdr:rowOff>3982720</xdr:rowOff>
    </xdr:to>
    <xdr:pic>
      <xdr:nvPicPr>
        <xdr:cNvPr id="3"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78300" y="5334000"/>
          <a:ext cx="4456430" cy="3436620"/>
        </a:xfrm>
        <a:prstGeom prst="rect">
          <a:avLst/>
        </a:prstGeom>
        <a:noFill/>
        <a:ln>
          <a:noFill/>
        </a:ln>
      </xdr:spPr>
    </xdr:pic>
    <xdr:clientData/>
  </xdr:twoCellAnchor>
  <xdr:twoCellAnchor>
    <xdr:from>
      <xdr:col>10</xdr:col>
      <xdr:colOff>50800</xdr:colOff>
      <xdr:row>11</xdr:row>
      <xdr:rowOff>190500</xdr:rowOff>
    </xdr:from>
    <xdr:to>
      <xdr:col>12</xdr:col>
      <xdr:colOff>320675</xdr:colOff>
      <xdr:row>11</xdr:row>
      <xdr:rowOff>1703705</xdr:rowOff>
    </xdr:to>
    <xdr:grpSp>
      <xdr:nvGrpSpPr>
        <xdr:cNvPr id="6" name="Group 5"/>
        <xdr:cNvGrpSpPr/>
      </xdr:nvGrpSpPr>
      <xdr:grpSpPr>
        <a:xfrm>
          <a:off x="16687800" y="9474200"/>
          <a:ext cx="6505575" cy="1513205"/>
          <a:chOff x="16637000" y="9283700"/>
          <a:chExt cx="6505575" cy="1513205"/>
        </a:xfrm>
      </xdr:grpSpPr>
      <xdr:sp macro="" textlink="">
        <xdr:nvSpPr>
          <xdr:cNvPr id="4" name="Rectángulo 6"/>
          <xdr:cNvSpPr/>
        </xdr:nvSpPr>
        <xdr:spPr>
          <a:xfrm>
            <a:off x="16637000" y="9283700"/>
            <a:ext cx="6505575" cy="151320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endParaRPr lang="en-US" sz="1200">
              <a:effectLst/>
              <a:ea typeface="ＭＳ 明朝"/>
              <a:cs typeface="Times New Roman"/>
            </a:endParaRPr>
          </a:p>
          <a:p>
            <a:pPr>
              <a:spcAft>
                <a:spcPts val="0"/>
              </a:spcAft>
            </a:pPr>
            <a:r>
              <a:rPr lang="en-US" sz="1200">
                <a:effectLst/>
                <a:ea typeface="ＭＳ 明朝"/>
                <a:cs typeface="Times New Roman"/>
              </a:rPr>
              <a:t> </a:t>
            </a:r>
            <a:r>
              <a:rPr lang="es-CO" sz="1200">
                <a:effectLst/>
                <a:ea typeface="ＭＳ 明朝"/>
                <a:cs typeface="Times New Roman"/>
              </a:rPr>
              <a:t>Lina    Juan  Carlos Ana   Sara  Sofía Pedro  Luis  Carla  Jaime  Saúl    Luz  Oscar Marcos Alba Diego</a:t>
            </a:r>
            <a:endParaRPr lang="es-ES_tradnl" sz="1200">
              <a:effectLst/>
              <a:ea typeface="ＭＳ 明朝"/>
              <a:cs typeface="Times New Roman"/>
            </a:endParaRPr>
          </a:p>
        </xdr:txBody>
      </xdr:sp>
      <xdr:pic>
        <xdr:nvPicPr>
          <xdr:cNvPr id="5" name="Imagen 8"/>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37000" y="9283700"/>
            <a:ext cx="6106795" cy="777875"/>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1" workbookViewId="0">
      <selection activeCell="I11" sqref="I1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92" t="s">
        <v>22</v>
      </c>
      <c r="D2" s="93"/>
      <c r="F2" s="85" t="s">
        <v>1</v>
      </c>
      <c r="G2" s="86"/>
      <c r="H2" s="49"/>
      <c r="I2" s="49"/>
      <c r="J2" s="16"/>
    </row>
    <row r="3" spans="1:16" ht="15">
      <c r="A3" s="1"/>
      <c r="B3" s="4" t="s">
        <v>9</v>
      </c>
      <c r="C3" s="94">
        <v>3</v>
      </c>
      <c r="D3" s="95"/>
      <c r="F3" s="87"/>
      <c r="G3" s="88"/>
      <c r="H3" s="49"/>
      <c r="I3" s="49"/>
      <c r="J3" s="16"/>
    </row>
    <row r="4" spans="1:16" ht="15">
      <c r="A4" s="1"/>
      <c r="B4" s="4" t="s">
        <v>55</v>
      </c>
      <c r="C4" s="94" t="s">
        <v>150</v>
      </c>
      <c r="D4" s="95"/>
      <c r="E4" s="5"/>
      <c r="F4" s="48" t="s">
        <v>56</v>
      </c>
      <c r="G4" s="23" t="s">
        <v>57</v>
      </c>
      <c r="H4" s="49"/>
      <c r="I4" s="49"/>
      <c r="J4" s="16"/>
      <c r="K4" s="16"/>
    </row>
    <row r="5" spans="1:16" ht="16" thickBot="1">
      <c r="A5" s="1"/>
      <c r="B5" s="6" t="s">
        <v>2</v>
      </c>
      <c r="C5" s="96" t="s">
        <v>149</v>
      </c>
      <c r="D5" s="97"/>
      <c r="E5" s="5"/>
      <c r="F5" s="47" t="str">
        <f>IF(G4="Recurso","Motor del recurso","")</f>
        <v>Motor del recurso</v>
      </c>
      <c r="G5" s="47" t="s">
        <v>96</v>
      </c>
      <c r="H5" s="49"/>
      <c r="I5" s="70"/>
      <c r="J5" s="16"/>
      <c r="K5" s="16"/>
    </row>
    <row r="6" spans="1:16" ht="16" thickBot="1">
      <c r="A6" s="1"/>
      <c r="B6" s="1"/>
      <c r="C6" s="1"/>
      <c r="D6" s="1"/>
      <c r="E6" s="7"/>
      <c r="F6" s="1"/>
      <c r="G6" s="1"/>
      <c r="H6" s="49"/>
      <c r="I6" s="49"/>
      <c r="J6" s="16"/>
      <c r="K6" s="16"/>
    </row>
    <row r="7" spans="1:16" ht="15" customHeight="1">
      <c r="A7" s="1"/>
      <c r="B7" s="34" t="s">
        <v>41</v>
      </c>
      <c r="C7" s="8" t="s">
        <v>151</v>
      </c>
      <c r="D7" s="33" t="s">
        <v>40</v>
      </c>
      <c r="F7" s="1"/>
      <c r="G7" s="1"/>
      <c r="H7" s="1"/>
      <c r="I7" s="1"/>
      <c r="J7" s="16"/>
      <c r="K7" s="16"/>
    </row>
    <row r="8" spans="1:16" s="9" customFormat="1" ht="16" thickBot="1">
      <c r="A8" s="10"/>
      <c r="B8" s="10"/>
      <c r="C8" s="10"/>
      <c r="D8" s="11"/>
      <c r="E8" s="11"/>
      <c r="F8" s="89" t="s">
        <v>63</v>
      </c>
      <c r="G8" s="90"/>
      <c r="H8" s="90"/>
      <c r="I8" s="91"/>
      <c r="J8" s="18"/>
      <c r="K8" s="12"/>
      <c r="L8" s="2"/>
      <c r="M8" s="2"/>
      <c r="N8" s="2"/>
      <c r="O8" s="2"/>
      <c r="P8" s="2"/>
    </row>
    <row r="9" spans="1:16" ht="27" thickBot="1">
      <c r="A9" s="30" t="s">
        <v>3</v>
      </c>
      <c r="B9" s="82" t="s">
        <v>10</v>
      </c>
      <c r="C9" s="24" t="s">
        <v>4</v>
      </c>
      <c r="D9" s="24" t="s">
        <v>5</v>
      </c>
      <c r="E9" s="24" t="s">
        <v>6</v>
      </c>
      <c r="F9" s="69" t="s">
        <v>62</v>
      </c>
      <c r="G9" s="69" t="s">
        <v>60</v>
      </c>
      <c r="H9" s="69" t="s">
        <v>61</v>
      </c>
      <c r="I9" s="69" t="s">
        <v>138</v>
      </c>
      <c r="J9" s="25" t="s">
        <v>7</v>
      </c>
      <c r="K9" s="75" t="s">
        <v>8</v>
      </c>
    </row>
    <row r="10" spans="1:16" s="12" customFormat="1" ht="226" customHeight="1">
      <c r="A10" s="13" t="str">
        <f>IF(OR(B10&lt;&gt;"",J10&lt;&gt;""),"IMG01","")</f>
        <v>IMG01</v>
      </c>
      <c r="B10" s="77">
        <v>151187450</v>
      </c>
      <c r="C10" s="26" t="str">
        <f>IF(OR(B10&lt;&gt;"",J10&lt;&gt;""),IF($G$4="Recurso",CONCATENATE($G$4," ",$G$5),$G$4),"")</f>
        <v>Recurso M101</v>
      </c>
      <c r="D10" s="72" t="s">
        <v>147</v>
      </c>
      <c r="E10" s="14" t="s">
        <v>146</v>
      </c>
      <c r="F10" s="14" t="str">
        <f>IF(OR(B10&lt;&gt;"",J10&lt;&gt;""),CONCATENATE($C$7,"_",$A10,IF($G$4="Cuaderno de Estudio","_small",CONCATENATE(IF(I10="","","n"),IF(LEFT($G$5,1)="F",".jpg",".png")))),"")</f>
        <v>MA_03_02_CO_REC200_IMG01.png</v>
      </c>
      <c r="G10" s="14" t="str">
        <f>IF(F10&lt;&gt;"",IF($G$4="Recurso",IF(LEFT($G$5,1)="M",VLOOKUP($G$5,'Definición técnica de imagenes'!$A$3:$G$17,5,FALSE),IF($G$5="F1",'Definición técnica de imagenes'!$E$15,'Definición técnica de imagenes'!$F$13)),'Definición técnica de imagenes'!$E$16),"")</f>
        <v>286 x 286 px</v>
      </c>
      <c r="H10" s="14"/>
      <c r="I10" s="14"/>
      <c r="J10" s="14" t="s">
        <v>153</v>
      </c>
      <c r="K10" s="76"/>
    </row>
    <row r="11" spans="1:16" s="12" customFormat="1" ht="354" customHeight="1">
      <c r="A11" s="73" t="s">
        <v>148</v>
      </c>
      <c r="B11" s="77" t="s">
        <v>154</v>
      </c>
      <c r="C11" s="26" t="s">
        <v>152</v>
      </c>
      <c r="D11" s="72" t="s">
        <v>147</v>
      </c>
      <c r="E11" s="14" t="s">
        <v>146</v>
      </c>
      <c r="F11" s="14" t="str">
        <f>IF(OR(B11&lt;&gt;"",J11&lt;&gt;""),CONCATENATE($C$7,"_",$A11,IF($G$4="Cuaderno de Estudio","_small",CONCATENATE(IF(I11="","","n"),IF(LEFT($G$5,1)="F",".jpg",".png")))),"")</f>
        <v>MA_03_02_CO_REC200_IMG02.png</v>
      </c>
      <c r="G11" s="14" t="str">
        <f>IF(F11&lt;&gt;"",IF($G$4="Recurso",IF(LEFT($G$5,1)="M",VLOOKUP($G$5,'Definición técnica de imagenes'!$A$3:$G$17,5,FALSE),IF($G$5="F1",'Definición técnica de imagenes'!$E$15,'Definición técnica de imagenes'!$F$13)),'Definición técnica de imagenes'!$E$16),"")</f>
        <v>286 x 286 px</v>
      </c>
      <c r="H11" s="14"/>
      <c r="I11" s="14"/>
      <c r="J11" s="83" t="s">
        <v>155</v>
      </c>
      <c r="K11" s="76"/>
    </row>
    <row r="12" spans="1:16" s="12" customFormat="1" ht="151" customHeight="1">
      <c r="A12" s="13" t="s">
        <v>156</v>
      </c>
      <c r="B12" s="84" t="s">
        <v>157</v>
      </c>
      <c r="C12" s="26" t="s">
        <v>152</v>
      </c>
      <c r="D12" s="72" t="s">
        <v>147</v>
      </c>
      <c r="E12" s="72" t="s">
        <v>146</v>
      </c>
      <c r="F12" s="14" t="str">
        <f>IF(OR(B12&lt;&gt;"",J12&lt;&gt;""),CONCATENATE($C$7,"_",$A12,IF($G$4="Cuaderno de Estudio","_small",CONCATENATE(IF(I12="","","n"),IF(LEFT($G$5,1)="F",".jpg",".png")))),"")</f>
        <v>MA_03_02_CO_REC200_IMG03.png</v>
      </c>
      <c r="G12" s="14" t="str">
        <f>IF(F12&lt;&gt;"",IF($G$4="Recurso",IF(LEFT($G$5,1)="M",VLOOKUP($G$5,'Definición técnica de imagenes'!$A$3:$G$17,5,FALSE),IF($G$5="F1",'Definición técnica de imagenes'!$E$15,'Definición técnica de imagenes'!$F$13)),'Definición técnica de imagenes'!$E$16),"")</f>
        <v>286 x 286 px</v>
      </c>
      <c r="H12" s="14"/>
      <c r="I12" s="14"/>
      <c r="J12" s="14" t="s">
        <v>158</v>
      </c>
      <c r="K12" s="76"/>
    </row>
    <row r="13" spans="1:16" s="12" customFormat="1" ht="15">
      <c r="A13" s="73"/>
      <c r="B13" s="77"/>
      <c r="C13" s="26"/>
      <c r="D13" s="72"/>
      <c r="E13" s="72"/>
      <c r="F13" s="14"/>
      <c r="G13" s="14" t="str">
        <f>IF(F13&lt;&gt;"",IF($G$4="Recurso",IF(LEFT($G$5,1)="M",VLOOKUP($G$5,'Definición técnica de imagenes'!$A$3:$G$17,5,FALSE),IF($G$5="F1",'Definición técnica de imagenes'!$E$15,'Definición técnica de imagenes'!$F$13)),'Definición técnica de imagenes'!$E$16),"")</f>
        <v/>
      </c>
      <c r="H13" s="14"/>
      <c r="I13" s="14"/>
      <c r="J13" s="14"/>
      <c r="K13" s="76"/>
    </row>
    <row r="14" spans="1:16" s="12" customFormat="1" ht="15">
      <c r="A14" s="73"/>
      <c r="B14" s="77"/>
      <c r="C14" s="26"/>
      <c r="D14" s="72"/>
      <c r="E14" s="72"/>
      <c r="F14" s="14"/>
      <c r="G14" s="14" t="str">
        <f>IF(F14&lt;&gt;"",IF($G$4="Recurso",IF(LEFT($G$5,1)="M",VLOOKUP($G$5,'Definición técnica de imagenes'!$A$3:$G$17,5,FALSE),IF($G$5="F1",'Definición técnica de imagenes'!$E$15,'Definición técnica de imagenes'!$F$13)),'Definición técnica de imagenes'!$E$16),"")</f>
        <v/>
      </c>
      <c r="H14" s="14"/>
      <c r="I14" s="14"/>
      <c r="J14" s="14"/>
      <c r="K14" s="76"/>
    </row>
    <row r="15" spans="1:16" s="12" customFormat="1" ht="15">
      <c r="A15" s="13"/>
      <c r="B15" s="80"/>
      <c r="C15" s="26" t="str">
        <f t="shared" ref="C15:C24" si="0">IF(OR(B15&lt;&gt;"",J15&lt;&gt;""),IF($G$4="Recurso",CONCATENATE($G$4," ",$G$5),$G$4),"")</f>
        <v/>
      </c>
      <c r="D15" s="72"/>
      <c r="E15" s="72"/>
      <c r="F15" s="14"/>
      <c r="G15" s="14" t="str">
        <f>IF(F15&lt;&gt;"",IF($G$4="Recurso",IF(LEFT($G$5,1)="M",VLOOKUP($G$5,'Definición técnica de imagenes'!$A$3:$G$17,5,FALSE),IF($G$5="F1",'Definición técnica de imagenes'!$E$15,'Definición técnica de imagenes'!$F$13)),'Definición técnica de imagenes'!$E$16),"")</f>
        <v/>
      </c>
      <c r="H15" s="14"/>
      <c r="I15" s="14"/>
      <c r="J15" s="29"/>
      <c r="K15" s="76"/>
    </row>
    <row r="16" spans="1:16" s="12" customFormat="1" ht="15">
      <c r="A16" s="13"/>
      <c r="B16" s="79"/>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c r="J16" s="77"/>
      <c r="K16" s="76"/>
    </row>
    <row r="17" spans="1:11" s="12" customFormat="1" ht="15">
      <c r="A17" s="13"/>
      <c r="B17" s="81"/>
      <c r="C17" s="26"/>
      <c r="D17" s="72"/>
      <c r="E17" s="72"/>
      <c r="F17" s="14"/>
      <c r="G17" s="14"/>
      <c r="H17" s="14"/>
      <c r="I17" s="14"/>
      <c r="J17" s="77"/>
      <c r="K17" s="76"/>
    </row>
    <row r="18" spans="1:11" s="12" customFormat="1" ht="15">
      <c r="A18" s="13"/>
      <c r="B18" s="74"/>
      <c r="C18" s="26"/>
      <c r="D18" s="14"/>
      <c r="E18" s="14"/>
      <c r="F18" s="14"/>
      <c r="G18" s="14"/>
      <c r="H18" s="14" t="str">
        <f t="shared" ref="H18:H74" si="1">IF(I18&lt;&gt;"",IF(OR(B18&lt;&gt;"",J18&lt;&gt;""),CONCATENATE($C$7,"_",$A18,IF($G$4="Cuaderno de Estudio","_zoom",CONCATENATE("a",IF(LEFT($G$5,1)="F",".jpg",".png")))),""),"")</f>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ref="F20:F74" si="2">IF(OR(B20&lt;&gt;"",J20&lt;&gt;""),CONCATENATE($C$7,"_",$A20,IF($G$4="Cuaderno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2"/>
        <v/>
      </c>
      <c r="G21" s="14"/>
      <c r="H21" s="14" t="str">
        <f t="shared" si="1"/>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2"/>
        <v/>
      </c>
      <c r="G22" s="14"/>
      <c r="H22" s="14" t="str">
        <f t="shared" si="1"/>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2"/>
        <v/>
      </c>
      <c r="G23" s="14"/>
      <c r="H23" s="14" t="str">
        <f t="shared" si="1"/>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2"/>
        <v/>
      </c>
      <c r="G24" s="14"/>
      <c r="H24" s="14" t="str">
        <f t="shared" si="1"/>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disablePrompts="1"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100" t="s">
        <v>39</v>
      </c>
      <c r="B1" s="101"/>
      <c r="C1" s="101"/>
      <c r="D1" s="101"/>
      <c r="E1" s="101"/>
      <c r="F1" s="102"/>
    </row>
    <row r="2" spans="1:11">
      <c r="A2" s="40" t="s">
        <v>43</v>
      </c>
      <c r="B2" s="41"/>
      <c r="C2" s="103" t="s">
        <v>14</v>
      </c>
      <c r="D2" s="104"/>
      <c r="E2" s="105"/>
      <c r="F2" s="42"/>
    </row>
    <row r="3" spans="1:11" ht="60">
      <c r="A3" s="43" t="s">
        <v>44</v>
      </c>
      <c r="B3" s="41"/>
      <c r="C3" s="109" t="s">
        <v>15</v>
      </c>
      <c r="D3" s="110"/>
      <c r="E3" s="111"/>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12" t="str">
        <f>CONCATENATE(H21,"_",I21,"_",J21,"_CO")</f>
        <v>LE_07_04_CO</v>
      </c>
      <c r="E5" s="113"/>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8" t="str">
        <f>CONCATENATE("SolicitudGrafica_",D5,".xls")</f>
        <v>SolicitudGrafica_LE_07_04_CO.xls</v>
      </c>
      <c r="E7" s="98"/>
      <c r="F7" s="99"/>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100" t="s">
        <v>42</v>
      </c>
      <c r="B13" s="101"/>
      <c r="C13" s="101"/>
      <c r="D13" s="101"/>
      <c r="E13" s="101"/>
      <c r="F13" s="102"/>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3" t="s">
        <v>50</v>
      </c>
      <c r="D15" s="104"/>
      <c r="E15" s="104"/>
      <c r="F15" s="105"/>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6" t="str">
        <f>CONCATENATE(H21,"_",I21,"_",J21,"_",K45)</f>
        <v>LE_07_04_REC10</v>
      </c>
      <c r="E17" s="107"/>
      <c r="F17" s="108"/>
      <c r="J17" s="32">
        <v>14</v>
      </c>
      <c r="K17" s="32">
        <v>14</v>
      </c>
    </row>
    <row r="18" spans="1:11" ht="76" thickBot="1">
      <c r="A18" s="43" t="s">
        <v>49</v>
      </c>
      <c r="B18" s="41"/>
      <c r="C18" s="71" t="s">
        <v>145</v>
      </c>
      <c r="D18" s="98" t="str">
        <f>CONCATENATE("SolicitudGrafica_",D17,".xls")</f>
        <v>SolicitudGrafica_LE_07_04_REC10.xls</v>
      </c>
      <c r="E18" s="98"/>
      <c r="F18" s="99"/>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4" t="s">
        <v>57</v>
      </c>
      <c r="B1" s="114" t="s">
        <v>64</v>
      </c>
      <c r="C1" s="114" t="s">
        <v>65</v>
      </c>
      <c r="D1" s="114" t="s">
        <v>6</v>
      </c>
      <c r="E1" s="114" t="s">
        <v>66</v>
      </c>
      <c r="F1" s="114" t="s">
        <v>67</v>
      </c>
      <c r="G1" s="114" t="s">
        <v>68</v>
      </c>
      <c r="H1" s="115" t="s">
        <v>69</v>
      </c>
      <c r="I1" s="115"/>
      <c r="J1" s="115"/>
    </row>
    <row r="2" spans="1:11">
      <c r="A2" s="114"/>
      <c r="B2" s="114"/>
      <c r="C2" s="114"/>
      <c r="D2" s="114"/>
      <c r="E2" s="114"/>
      <c r="F2" s="114"/>
      <c r="G2" s="114"/>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2015-05-03T00:15:49Z</dcterms:modified>
</cp:coreProperties>
</file>