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1\Solicitudes grAficas_MA_08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H33" i="1"/>
  <c r="H32" i="1"/>
  <c r="H31" i="1"/>
  <c r="H29" i="1"/>
  <c r="H28" i="1"/>
  <c r="H27" i="1"/>
  <c r="H25" i="1"/>
  <c r="H24" i="1"/>
  <c r="H23" i="1"/>
  <c r="H21" i="1"/>
  <c r="H20" i="1"/>
  <c r="H19" i="1"/>
  <c r="A16" i="1"/>
  <c r="A17" i="1"/>
  <c r="H17" i="1"/>
  <c r="A15" i="1"/>
  <c r="H16" i="1"/>
  <c r="A14" i="1"/>
  <c r="H15" i="1"/>
  <c r="H13" i="1"/>
  <c r="H12" i="1"/>
  <c r="H11" i="1"/>
  <c r="K45" i="2"/>
  <c r="J21" i="2"/>
  <c r="I21" i="2"/>
  <c r="D5" i="2"/>
  <c r="D7" i="2"/>
  <c r="H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0" i="1"/>
  <c r="A11" i="1"/>
  <c r="A12" i="1"/>
  <c r="F12" i="1"/>
  <c r="G12" i="1"/>
  <c r="I10" i="1"/>
  <c r="C10" i="1"/>
  <c r="M8" i="1"/>
  <c r="M7" i="1"/>
  <c r="M6" i="1"/>
  <c r="M5" i="1"/>
  <c r="F5" i="1"/>
  <c r="M4" i="1"/>
  <c r="M3" i="1"/>
  <c r="M2" i="1"/>
  <c r="M1" i="1"/>
  <c r="E9" i="1"/>
  <c r="F11" i="1"/>
  <c r="G11" i="1"/>
  <c r="H10" i="1"/>
  <c r="A13" i="1"/>
  <c r="F13" i="1"/>
  <c r="G13" i="1"/>
  <c r="F10" i="1"/>
  <c r="G10" i="1"/>
  <c r="F14" i="1"/>
  <c r="G14" i="1"/>
  <c r="H14" i="1"/>
  <c r="F15" i="1"/>
  <c r="G15" i="1"/>
  <c r="F16" i="1"/>
  <c r="G16" i="1"/>
  <c r="F17" i="1"/>
  <c r="G17" i="1"/>
  <c r="A18" i="1"/>
  <c r="F18" i="1"/>
  <c r="G18" i="1"/>
  <c r="H18" i="1"/>
  <c r="A19" i="1"/>
  <c r="F19" i="1"/>
  <c r="G19" i="1"/>
  <c r="A20" i="1"/>
  <c r="F20" i="1"/>
  <c r="G20" i="1"/>
  <c r="A21" i="1"/>
  <c r="F21" i="1"/>
  <c r="G21" i="1"/>
  <c r="A22" i="1"/>
  <c r="F22" i="1"/>
  <c r="G22" i="1"/>
  <c r="H22" i="1"/>
  <c r="A23" i="1"/>
  <c r="F23" i="1"/>
  <c r="G23" i="1"/>
  <c r="A24" i="1"/>
  <c r="F24" i="1"/>
  <c r="G24" i="1"/>
  <c r="A25" i="1"/>
  <c r="F25" i="1"/>
  <c r="G25" i="1"/>
  <c r="A26" i="1"/>
  <c r="F26" i="1"/>
  <c r="G26" i="1"/>
  <c r="H26" i="1"/>
  <c r="A27" i="1"/>
  <c r="F27" i="1"/>
  <c r="G27" i="1"/>
  <c r="A28" i="1"/>
  <c r="F28" i="1"/>
  <c r="G28" i="1"/>
  <c r="A29" i="1"/>
  <c r="F29" i="1"/>
  <c r="G29" i="1"/>
  <c r="A30" i="1"/>
  <c r="F30" i="1"/>
  <c r="G30" i="1"/>
  <c r="H30" i="1"/>
  <c r="A31" i="1"/>
  <c r="F31" i="1"/>
  <c r="G31" i="1"/>
  <c r="A32" i="1"/>
  <c r="F32" i="1"/>
  <c r="G32" i="1"/>
  <c r="A33" i="1"/>
  <c r="F33" i="1"/>
  <c r="G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<sst xmlns="http://schemas.openxmlformats.org/spreadsheetml/2006/main" count="400" uniqueCount="206">
  <si>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</si>
  <si>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</si>
  <si>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</si>
  <si>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</si>
  <si>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</si>
  <si>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</si>
  <si>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</si>
  <si>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</si>
  <si>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</si>
  <si>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</si>
  <si>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</si>
  <si>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</si>
  <si>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</si>
  <si>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</si>
  <si>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</si>
  <si>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</si>
  <si>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</si>
  <si>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</si>
  <si>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</si>
  <si>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</si>
  <si>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</si>
  <si>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</si>
  <si>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</si>
  <si>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</si>
  <si>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</si>
  <si>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</si>
  <si>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</si>
  <si>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</si>
  <si>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</si>
  <si>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</si>
  <si>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</si>
  <si>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</si>
  <si>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</si>
  <si>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</si>
  <si>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</si>
  <si>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</si>
  <si>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</si>
  <si>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</si>
  <si>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</si>
  <si>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</si>
  <si>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</si>
  <si>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</si>
  <si>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</si>
  <si>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</si>
  <si>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</si>
  <si>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</si>
  <si>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</si>
  <si>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</si>
  <si>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</si>
  <si>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</si>
  <si>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</si>
  <si>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</si>
  <si>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</si>
  <si>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</si>
  <si>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</si>
  <si>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</si>
  <si>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</si>
  <si>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</si>
  <si>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</si>
  <si>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</si>
  <si>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</si>
  <si>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</si>
  <si>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</si>
  <si>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</si>
  <si>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</si>
  <si>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</si>
  <si>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</si>
  <si>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</si>
  <si>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</si>
  <si>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</si>
  <si>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</si>
  <si>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</si>
  <si>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</si>
  <si>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</si>
  <si>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</si>
  <si>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</si>
  <si>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</si>
  <si>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</si>
  <si>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</si>
  <si>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</si>
  <si>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</si>
  <si>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</si>
  <si>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</si>
  <si>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</si>
  <si>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</si>
  <si>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</si>
  <si>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</si>
  <si>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</si>
  <si>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</si>
  <si>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</si>
  <si>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</si>
  <si>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</si>
  <si>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</si>
  <si>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</si>
  <si>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</si>
  <si>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</si>
  <si>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</si>
  <si>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</si>
  <si>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</si>
  <si>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</si>
  <si>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</si>
  <si>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</si>
  <si>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</si>
  <si>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</si>
  <si>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</si>
  <si>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</si>
  <si>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</si>
  <si>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</si>
  <si>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</si>
  <si>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</si>
  <si>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</si>
  <si>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</si>
  <si>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</si>
  <si>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</si>
  <si>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</si>
  <si>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</si>
  <si>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</si>
  <si>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</si>
  <si>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</si>
  <si>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</si>
  <si>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</si>
  <si>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</si>
  <si>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</si>
  <si>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</si>
  <si>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</si>
  <si>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</si>
  <si>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</si>
  <si>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</si>
  <si>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</si>
  <si>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</si>
  <si>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</si>
  <si>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</si>
  <si>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</si>
  <si>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</si>
  <si>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</si>
  <si>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</si>
  <si>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</si>
  <si>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</si>
  <si>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</si>
  <si>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</si>
  <si>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</si>
  <si>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</si>
  <si>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</si>
  <si>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</si>
  <si>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</si>
  <si>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</si>
  <si>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</si>
  <si>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</si>
  <si>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</si>
  <si>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</si>
  <si>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</si>
  <si>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</si>
  <si>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</si>
  <si>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</si>
  <si>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</si>
  <si>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</si>
  <si>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</si>
  <si>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</si>
  <si>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</si>
  <si>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</si>
  <si>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</si>
  <si>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</si>
  <si>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</si>
  <si>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</si>
  <si>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</si>
  <si>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</si>
  <si>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</si>
  <si>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</si>
  <si>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</si>
  <si>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</si>
  <si>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</si>
  <si>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</si>
  <si>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</si>
  <si>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</si>
  <si>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</si>
  <si>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</si>
  <si>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</si>
  <si>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</si>
  <si>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</si>
  <si>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</si>
  <si>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</si>
  <si>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</si>
  <si>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</si>
  <si>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</si>
  <si>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</si>
  <si>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</si>
  <si>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</si>
  <si>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estadistica</t>
  </si>
  <si>
    <t>REDES SOCIALES</t>
  </si>
  <si>
    <t>Ilustración</t>
  </si>
  <si>
    <t>REDES A</t>
  </si>
  <si>
    <t>REDES B</t>
  </si>
  <si>
    <t>REDES C</t>
  </si>
  <si>
    <t>CANDIDATOS</t>
  </si>
  <si>
    <t>CANDIDATOS A</t>
  </si>
  <si>
    <t>CANDIDATOS B</t>
  </si>
  <si>
    <t>CANDIDATOS C</t>
  </si>
  <si>
    <t>FUTBOLISTAS</t>
  </si>
  <si>
    <t>Josué Malagón</t>
  </si>
  <si>
    <t>Pregunta 1, la tabla se encuentra en el archivo Word adjunto, ajustar tamaño de las gráficas para que se vean bien en la imagen.</t>
  </si>
  <si>
    <t>Archivo adjunto en el correo</t>
  </si>
  <si>
    <t>MA_08_11_CO_REC90</t>
  </si>
  <si>
    <t>Pregunta 2, la tabla se encuentra en el archivo Word adjunto, ajustar tamaño de las gráficas para que se vean bien en la imagen.</t>
  </si>
  <si>
    <t>Pregunta 3, la tabla se encuentra en el archivo Word adjunto, ajustar tamaño de las gráficas para que se vean bien en la imagen.</t>
  </si>
  <si>
    <t>Pregunta 4, la tabla se encuentra en el archivo Word adjunto, ajustar tamaño de las gráficas para que se vean bien en la imagen.</t>
  </si>
  <si>
    <t>Pregunta 5, la tabla se encuentra en el archivo Word adjunto, ajustar tamaño de las gráficas para que se vean bien en la imagen.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</si>
</sst>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266700</xdr:colOff>
      <xdr:row>9</xdr:row>
      <xdr:rowOff>142875</xdr:rowOff>
    </xdr:from>
    <xdr:to>
      <xdr:col>26</xdr:col>
      <xdr:colOff>676275</xdr:colOff>
      <xdr:row>9</xdr:row>
      <xdr:rowOff>4657725</xdr:rowOff>
    </xdr:to>
    <xdr:pic>
      <xdr:nvPicPr>
        <xdr:cNvPr id="27" name="Imagen 2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30650" y="2276475"/>
          <a:ext cx="11782425" cy="451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104775</xdr:colOff>
      <xdr:row>10</xdr:row>
      <xdr:rowOff>95250</xdr:rowOff>
    </xdr:from>
    <xdr:to>
      <xdr:col>10</xdr:col>
      <xdr:colOff>2209800</xdr:colOff>
      <xdr:row>10</xdr:row>
      <xdr:rowOff>590550</xdr:rowOff>
    </xdr:to>
    <xdr:pic>
      <xdr:nvPicPr>
        <xdr:cNvPr id="28" name="Imagen 2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68725" y="7143750"/>
          <a:ext cx="210502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85725</xdr:colOff>
      <xdr:row>11</xdr:row>
      <xdr:rowOff>152400</xdr:rowOff>
    </xdr:from>
    <xdr:to>
      <xdr:col>10</xdr:col>
      <xdr:colOff>2181225</xdr:colOff>
      <xdr:row>11</xdr:row>
      <xdr:rowOff>647700</xdr:rowOff>
    </xdr:to>
    <xdr:pic>
      <xdr:nvPicPr>
        <xdr:cNvPr id="29" name="Imagen 2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49675" y="7896225"/>
          <a:ext cx="20955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95250</xdr:colOff>
      <xdr:row>12</xdr:row>
      <xdr:rowOff>133350</xdr:rowOff>
    </xdr:from>
    <xdr:to>
      <xdr:col>10</xdr:col>
      <xdr:colOff>2190750</xdr:colOff>
      <xdr:row>12</xdr:row>
      <xdr:rowOff>628650</xdr:rowOff>
    </xdr:to>
    <xdr:pic>
      <xdr:nvPicPr>
        <xdr:cNvPr id="30" name="Imagen 2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459200" y="8658225"/>
          <a:ext cx="20955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434012</xdr:colOff>
      <xdr:row>13</xdr:row>
      <xdr:rowOff>485775</xdr:rowOff>
    </xdr:from>
    <xdr:to>
      <xdr:col>23</xdr:col>
      <xdr:colOff>276225</xdr:colOff>
      <xdr:row>13</xdr:row>
      <xdr:rowOff>4648200</xdr:rowOff>
    </xdr:to>
    <xdr:pic>
      <xdr:nvPicPr>
        <xdr:cNvPr id="31" name="Imagen 3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797962" y="9667875"/>
          <a:ext cx="8729038" cy="416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228600</xdr:colOff>
      <xdr:row>14</xdr:row>
      <xdr:rowOff>419100</xdr:rowOff>
    </xdr:from>
    <xdr:to>
      <xdr:col>24</xdr:col>
      <xdr:colOff>28574</xdr:colOff>
      <xdr:row>14</xdr:row>
      <xdr:rowOff>4307872</xdr:rowOff>
    </xdr:to>
    <xdr:pic>
      <xdr:nvPicPr>
        <xdr:cNvPr id="34" name="Imagen 3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92550" y="14392275"/>
          <a:ext cx="9515474" cy="3888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116416</xdr:colOff>
      <xdr:row>15</xdr:row>
      <xdr:rowOff>330888</xdr:rowOff>
    </xdr:from>
    <xdr:to>
      <xdr:col>21</xdr:col>
      <xdr:colOff>640291</xdr:colOff>
      <xdr:row>15</xdr:row>
      <xdr:rowOff>3771899</xdr:rowOff>
    </xdr:to>
    <xdr:pic>
      <xdr:nvPicPr>
        <xdr:cNvPr id="35" name="Imagen 34"/>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478249" y="19052805"/>
          <a:ext cx="7731125" cy="34410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179917</xdr:colOff>
      <xdr:row>16</xdr:row>
      <xdr:rowOff>129936</xdr:rowOff>
    </xdr:from>
    <xdr:to>
      <xdr:col>26</xdr:col>
      <xdr:colOff>56092</xdr:colOff>
      <xdr:row>16</xdr:row>
      <xdr:rowOff>4734983</xdr:rowOff>
    </xdr:to>
    <xdr:pic>
      <xdr:nvPicPr>
        <xdr:cNvPr id="36" name="Imagen 35"/>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541750" y="22810019"/>
          <a:ext cx="11210925" cy="46050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402166</xdr:colOff>
      <xdr:row>17</xdr:row>
      <xdr:rowOff>173442</xdr:rowOff>
    </xdr:from>
    <xdr:to>
      <xdr:col>25</xdr:col>
      <xdr:colOff>370417</xdr:colOff>
      <xdr:row>17</xdr:row>
      <xdr:rowOff>4807228</xdr:rowOff>
    </xdr:to>
    <xdr:pic>
      <xdr:nvPicPr>
        <xdr:cNvPr id="37" name="Imagen 36"/>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763999" y="27986442"/>
          <a:ext cx="10477501" cy="46337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8" activePane="bottomLeft" state="frozen"/>
      <selection pane="bottomLeft" activeCell="E18" sqref="E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42458</v>
      </c>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198</v>
      </c>
      <c r="D5" s="90"/>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387" customHeight="1" x14ac:dyDescent="0.25">
      <c r="A10" s="12" t="str">
        <f>IF(OR(B10&lt;&gt;"",J10&lt;&gt;""),"IMG01","")</f>
        <v>IMG01</v>
      </c>
      <c r="B10" s="62" t="s">
        <v>188</v>
      </c>
      <c r="C10" s="20" t="str">
        <f t="shared" ref="C10:C41" si="0">IF(OR(B10&lt;&gt;"",J10&lt;&gt;""),IF($G$4="Recurso",CONCATENATE($G$4," ",$G$5),$G$4),"")</f>
        <v>Recurso M7A</v>
      </c>
      <c r="D10" s="63" t="s">
        <v>189</v>
      </c>
      <c r="E10" s="63" t="s">
        <v>155</v>
      </c>
      <c r="F10" s="13" t="str">
        <f t="shared" ref="F10" ca="1" si="1">IF(OR(B10&lt;&gt;"",J10&lt;&gt;""),CONCATENATE($C$7,"_",$A10,IF($G$4="Cuaderno de Estudio","_small",CONCATENATE(IF(I10="","","n"),IF(LEFT($G$5,1)="F",".jpg",".png")))),"")</f>
        <v>MA_08_11_CO_REC90_IMG01n.png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MA_08_11_CO_REC90_IMG01a.png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199</v>
      </c>
      <c r="K10" s="64"/>
      <c r="O10" s="2" t="str">
        <f>'Definición técnica de imagenes'!A12</f>
        <v>M12D</v>
      </c>
    </row>
    <row r="11" spans="1:16" s="11" customFormat="1" ht="54.75" customHeight="1" x14ac:dyDescent="0.25">
      <c r="A11" s="12" t="str">
        <f t="shared" ref="A11:A18" si="3">IF(OR(B11&lt;&gt;"",J11&lt;&gt;""),CONCATENATE(LEFT(A10,3),IF(MID(A10,4,2)+1&lt;10,CONCATENATE("0",MID(A10,4,2)+1))),"")</f>
        <v>IMG02</v>
      </c>
      <c r="B11" s="62" t="s">
        <v>190</v>
      </c>
      <c r="C11" s="20" t="str">
        <f t="shared" si="0"/>
        <v>Recurso M7A</v>
      </c>
      <c r="D11" s="63" t="s">
        <v>189</v>
      </c>
      <c r="E11" s="63" t="s">
        <v>67</v>
      </c>
      <c r="F11" s="13" t="str">
        <f t="shared" ref="F11:F74" ca="1" si="4">IF(OR(B11&lt;&gt;"",J11&lt;&gt;""),CONCATENATE($C$7,"_",$A11,IF($G$4="Cuaderno de Estudio","_small",CONCATENATE(IF(I11="","","n"),IF(LEFT($G$5,1)="F",".jpg",".png")))),"")</f>
        <v>MA_08_11_CO_REC90_IMG02.png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200</v>
      </c>
      <c r="K11" s="65"/>
      <c r="O11" s="2" t="str">
        <f>'Definición técnica de imagenes'!A13</f>
        <v>M101</v>
      </c>
    </row>
    <row r="12" spans="1:16" s="11" customFormat="1" ht="61.5" customHeight="1" x14ac:dyDescent="0.25">
      <c r="A12" s="12" t="str">
        <f t="shared" si="3"/>
        <v>IMG03</v>
      </c>
      <c r="B12" s="62" t="s">
        <v>191</v>
      </c>
      <c r="C12" s="20" t="str">
        <f t="shared" si="0"/>
        <v>Recurso M7A</v>
      </c>
      <c r="D12" s="63" t="s">
        <v>189</v>
      </c>
      <c r="E12" s="63" t="s">
        <v>67</v>
      </c>
      <c r="F12" s="13" t="str">
        <f t="shared" ca="1" si="4"/>
        <v>MA_08_11_CO_REC90_IMG03.png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200</v>
      </c>
      <c r="K12" s="64"/>
      <c r="O12" s="2" t="str">
        <f>'Definición técnica de imagenes'!A18</f>
        <v>Diaporama F1</v>
      </c>
    </row>
    <row r="13" spans="1:16" s="11" customFormat="1" ht="51.75" customHeight="1" x14ac:dyDescent="0.25">
      <c r="A13" s="12" t="str">
        <f t="shared" si="3"/>
        <v>IMG04</v>
      </c>
      <c r="B13" s="62" t="s">
        <v>192</v>
      </c>
      <c r="C13" s="20" t="str">
        <f t="shared" si="0"/>
        <v>Recurso M7A</v>
      </c>
      <c r="D13" s="63" t="s">
        <v>189</v>
      </c>
      <c r="E13" s="63" t="s">
        <v>67</v>
      </c>
      <c r="F13" s="13" t="str">
        <f t="shared" ca="1" si="4"/>
        <v>MA_08_11_CO_REC90_IMG04.png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200</v>
      </c>
      <c r="K13" s="64"/>
      <c r="O13" s="2" t="str">
        <f>'Definición técnica de imagenes'!A19</f>
        <v>F4</v>
      </c>
    </row>
    <row r="14" spans="1:16" s="11" customFormat="1" ht="377.25" customHeight="1" x14ac:dyDescent="0.25">
      <c r="A14" s="12" t="str">
        <f t="shared" si="3"/>
        <v>IMG05</v>
      </c>
      <c r="B14" s="62" t="s">
        <v>193</v>
      </c>
      <c r="C14" s="20" t="str">
        <f t="shared" si="0"/>
        <v>Recurso M7A</v>
      </c>
      <c r="D14" s="63" t="s">
        <v>189</v>
      </c>
      <c r="E14" s="63" t="s">
        <v>155</v>
      </c>
      <c r="F14" s="13" t="str">
        <f t="shared" ca="1" si="4"/>
        <v>MA_08_11_CO_REC90_IMG05n.png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MA_08_11_CO_REC90_IMG05a.png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202</v>
      </c>
      <c r="K14" s="64"/>
      <c r="O14" s="2" t="str">
        <f>'Definición técnica de imagenes'!A22</f>
        <v>F6</v>
      </c>
    </row>
    <row r="15" spans="1:16" s="11" customFormat="1" ht="372.75" customHeight="1" x14ac:dyDescent="0.25">
      <c r="A15" s="12" t="str">
        <f t="shared" si="3"/>
        <v>IMG06</v>
      </c>
      <c r="B15" s="62" t="s">
        <v>194</v>
      </c>
      <c r="C15" s="20" t="str">
        <f t="shared" si="0"/>
        <v>Recurso M7A</v>
      </c>
      <c r="D15" s="63" t="s">
        <v>189</v>
      </c>
      <c r="E15" s="63" t="s">
        <v>155</v>
      </c>
      <c r="F15" s="13" t="str">
        <f t="shared" ca="1" si="4"/>
        <v>MA_08_11_CO_REC90_IMG06n.png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MA_08_11_CO_REC90_IMG06a.png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203</v>
      </c>
      <c r="K15" s="66"/>
      <c r="O15" s="2" t="str">
        <f>'Definición técnica de imagenes'!A24</f>
        <v>F6B</v>
      </c>
    </row>
    <row r="16" spans="1:16" s="11" customFormat="1" ht="311.25" customHeight="1" x14ac:dyDescent="0.3">
      <c r="A16" s="12" t="str">
        <f t="shared" si="3"/>
        <v>IMG07</v>
      </c>
      <c r="B16" s="62" t="s">
        <v>195</v>
      </c>
      <c r="C16" s="20" t="str">
        <f t="shared" si="0"/>
        <v>Recurso M7A</v>
      </c>
      <c r="D16" s="63" t="s">
        <v>189</v>
      </c>
      <c r="E16" s="63" t="s">
        <v>155</v>
      </c>
      <c r="F16" s="13" t="str">
        <f t="shared" ca="1" si="4"/>
        <v>MA_08_11_CO_REC90_IMG07n.png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MA_08_11_CO_REC90_IMG07a.png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204</v>
      </c>
      <c r="K16" s="68"/>
      <c r="O16" s="2" t="str">
        <f>'Definición técnica de imagenes'!A25</f>
        <v>F7</v>
      </c>
    </row>
    <row r="17" spans="1:15" s="11" customFormat="1" ht="404.25" customHeight="1" x14ac:dyDescent="0.25">
      <c r="A17" s="12" t="str">
        <f t="shared" si="3"/>
        <v>IMG08</v>
      </c>
      <c r="B17" s="62" t="s">
        <v>196</v>
      </c>
      <c r="C17" s="20" t="str">
        <f t="shared" si="0"/>
        <v>Recurso M7A</v>
      </c>
      <c r="D17" s="63" t="s">
        <v>189</v>
      </c>
      <c r="E17" s="63" t="s">
        <v>155</v>
      </c>
      <c r="F17" s="13" t="str">
        <f t="shared" ca="1" si="4"/>
        <v>MA_08_11_CO_REC90_IMG08n.png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MA_08_11_CO_REC90_IMG08a.png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205</v>
      </c>
      <c r="K17" s="66"/>
      <c r="O17" s="2" t="str">
        <f>'Definición técnica de imagenes'!A27</f>
        <v>F7B</v>
      </c>
    </row>
    <row r="18" spans="1:15" s="11" customFormat="1" ht="389.25" customHeight="1" x14ac:dyDescent="0.25">
      <c r="A18" s="12" t="str">
        <f t="shared" si="3"/>
        <v>IMG09</v>
      </c>
      <c r="B18" s="62" t="s">
        <v>197</v>
      </c>
      <c r="C18" s="20" t="str">
        <f t="shared" si="0"/>
        <v>Recurso M7A</v>
      </c>
      <c r="D18" s="63" t="s">
        <v>189</v>
      </c>
      <c r="E18" s="63" t="s">
        <v>155</v>
      </c>
      <c r="F18" s="13" t="str">
        <f t="shared" ca="1" si="4"/>
        <v>MA_08_11_CO_REC90_IMG09n.png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MA_08_11_CO_REC90_IMG09a.png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205</v>
      </c>
      <c r="K18" s="66"/>
      <c r="O18" s="2" t="str">
        <f>'Definición técnica de imagenes'!A30</f>
        <v>F8</v>
      </c>
    </row>
    <row r="19" spans="1:15" s="11" customFormat="1" ht="28.5"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3.2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27"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21.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33"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21.7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81"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67.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66.7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69.7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81"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63"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68.25"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60.7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2016-03-29T16:27:14Z</dcterms:modified>
</cp:coreProperties>
</file>