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2360" yWindow="0" windowWidth="23480" windowHeight="1432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F11" i="1"/>
  <c r="G11" i="1"/>
  <c r="I11" i="1"/>
  <c r="H11" i="1"/>
  <c r="F12" i="1"/>
  <c r="G12" i="1"/>
  <c r="I12" i="1"/>
  <c r="H12" i="1"/>
  <c r="F13" i="1"/>
  <c r="G13" i="1"/>
  <c r="I13" i="1"/>
  <c r="H13" i="1"/>
  <c r="F14" i="1"/>
  <c r="G14" i="1"/>
  <c r="I14" i="1"/>
  <c r="H14" i="1"/>
  <c r="A15" i="1"/>
  <c r="F15" i="1"/>
  <c r="G15" i="1"/>
  <c r="I15" i="1"/>
  <c r="H15" i="1"/>
  <c r="F16" i="1"/>
  <c r="G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9" i="1"/>
  <c r="A20" i="1"/>
  <c r="A21" i="1"/>
  <c r="A22" i="1"/>
  <c r="A23" i="1"/>
  <c r="A24" i="1"/>
  <c r="A25" i="1"/>
  <c r="A26" i="1"/>
  <c r="A27" i="1"/>
  <c r="A28" i="1"/>
  <c r="A29" i="1"/>
  <c r="A30" i="1"/>
  <c r="C11" i="1"/>
  <c r="C12" i="1"/>
  <c r="C13" i="1"/>
  <c r="C14" i="1"/>
  <c r="C15" i="1"/>
  <c r="C19" i="1"/>
  <c r="C20" i="1"/>
  <c r="C21" i="1"/>
  <c r="C22" i="1"/>
  <c r="C10" i="1"/>
  <c r="F5" i="1"/>
  <c r="H10" i="1"/>
  <c r="G10" i="1"/>
</calcChain>
</file>

<file path=xl/sharedStrings.xml><?xml version="1.0" encoding="utf-8"?>
<sst xmlns="http://schemas.openxmlformats.org/spreadsheetml/2006/main" count="248" uniqueCount="166">
  <si>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</si>
  <si>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</si>
  <si>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</si>
  <si>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</si>
  <si>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</si>
  <si>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</si>
  <si>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</si>
  <si>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</si>
  <si>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</si>
  <si>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</si>
  <si>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</si>
  <si>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</si>
  <si>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</si>
  <si>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</si>
  <si>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</si>
  <si>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</si>
  <si>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</si>
  <si>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</si>
  <si>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</si>
  <si>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</si>
  <si>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</si>
  <si>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</si>
  <si>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</si>
  <si>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</si>
  <si>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</si>
  <si>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</si>
  <si>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</si>
  <si>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</si>
  <si>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</si>
  <si>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</si>
  <si>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</si>
  <si>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</si>
  <si>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</si>
  <si>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</si>
  <si>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</si>
  <si>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</si>
  <si>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</si>
  <si>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</si>
  <si>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</si>
  <si>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</si>
  <si>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</si>
  <si>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</si>
  <si>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</si>
  <si>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</si>
  <si>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</si>
  <si>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</si>
  <si>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</si>
  <si>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</si>
  <si>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</si>
  <si>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</si>
  <si>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</si>
  <si>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</si>
  <si>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</si>
  <si>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</si>
  <si>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</si>
  <si>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</si>
  <si>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</si>
  <si>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</si>
  <si>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</si>
  <si>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</si>
  <si>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</si>
  <si>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</si>
  <si>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</si>
  <si>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</si>
  <si>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</si>
  <si>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</si>
  <si>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</si>
  <si>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</si>
  <si>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</si>
  <si>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</si>
  <si>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</si>
  <si>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</si>
  <si>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</si>
  <si>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</si>
  <si>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</si>
  <si>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</si>
  <si>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</si>
  <si>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</si>
  <si>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</si>
  <si>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</si>
  <si>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</si>
  <si>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</si>
  <si>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</si>
  <si>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</si>
  <si>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</si>
  <si>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</si>
  <si>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</si>
  <si>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</si>
  <si>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</si>
  <si>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</si>
  <si>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</si>
  <si>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</si>
  <si>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</si>
  <si>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</si>
  <si>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</si>
  <si>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</si>
  <si>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</si>
  <si>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</si>
  <si>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</si>
  <si>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</si>
  <si>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</si>
  <si>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</si>
  <si>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</si>
  <si>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</si>
  <si>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</si>
  <si>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</si>
  <si>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</si>
  <si>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</si>
  <si>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</si>
  <si>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</si>
  <si>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</si>
  <si>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</si>
  <si>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</si>
  <si>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</si>
  <si>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</si>
  <si>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</si>
  <si>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</si>
  <si>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</si>
  <si>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</si>
  <si>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</si>
  <si>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</si>
  <si>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</si>
  <si>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</si>
  <si>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</si>
  <si>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</si>
  <si>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</si>
  <si>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</si>
  <si>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</si>
  <si>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</si>
  <si>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</si>
  <si>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</si>
  <si>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</si>
  <si>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</si>
  <si>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</si>
  <si>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</si>
  <si>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</si>
  <si>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</si>
  <si>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</si>
  <si>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</si>
  <si>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</si>
  <si>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</si>
  <si>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</si>
  <si>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</si>
  <si>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</si>
  <si>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</si>
  <si>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</si>
  <si>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</si>
  <si>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</si>
  <si>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Ilustración</t>
  </si>
  <si>
    <t>IMG02</t>
  </si>
  <si>
    <t>IMG03</t>
  </si>
  <si>
    <t>IMG04</t>
  </si>
  <si>
    <t>IMG05</t>
  </si>
  <si>
    <t>Conjuntos</t>
  </si>
  <si>
    <t>(Ver la imagen en  Observaciones, última columna de esta tabla)</t>
  </si>
  <si>
    <t>Andrea Constanza Perdomo Pedraza</t>
  </si>
  <si>
    <t>MA_03_01_CO</t>
  </si>
  <si>
    <r>
      <rPr>
        <sz val="10"/>
        <rFont val="Century Gothic"/>
      </rPr>
      <t>112609085</t>
    </r>
    <r>
      <rPr>
        <sz val="10"/>
        <rFont val="Century Gothic"/>
        <family val="2"/>
      </rPr>
      <t xml:space="preserve">
(Ver la imagen en  Observaciones, última columna de esta tabla)</t>
    </r>
  </si>
  <si>
    <t xml:space="preserve">Conjunto de frutas, hay que encerrar cinco de las frutas en un óvalo, cualquiera de las frutas sirve. NO TIENE ETIQUETA DE CONJUNTO </t>
  </si>
  <si>
    <t>Hay que tomar solo los cuatro medios de transporte de la última fila y acomodarlos dentro de un diagrama. Usar el barco, el auto, el avión y el bus.</t>
  </si>
  <si>
    <r>
      <rPr>
        <sz val="10"/>
        <color theme="1"/>
        <rFont val="Century Gothic"/>
      </rPr>
      <t xml:space="preserve">           </t>
    </r>
    <r>
      <rPr>
        <sz val="10"/>
        <color theme="1"/>
        <rFont val="Century Gothic"/>
        <family val="2"/>
      </rPr>
      <t>(Ver la imagen en  Observaciones, última columna de esta tabla)</t>
    </r>
  </si>
  <si>
    <r>
      <t xml:space="preserve">187972451                          </t>
    </r>
    <r>
      <rPr>
        <sz val="10"/>
        <color theme="1"/>
        <rFont val="Century Gothic"/>
        <family val="2"/>
      </rPr>
      <t>(Ver la imagen en  Observaciones, última columna de esta tabla)</t>
    </r>
  </si>
  <si>
    <t>Son tres conjuntos que deben quedar en la misma línea, pues los pie de imagen van debajo de cada uno de ellos. Los tres diagramas deben tener diferentes formas: cuadrada, óvalo, y círculo; las letras del nombre de los conjuntos son mayúscula e itálica.</t>
  </si>
  <si>
    <t>Son dos conjuntos uno va incluido en el otro. Los nombres de los conjuntos van en itálica y mayúscula.</t>
  </si>
  <si>
    <t>Dos conjuntos dentro de diagramas de Venn. Pueden ser rectangulares y curvos en las puntas como se muestran en la imagen.</t>
  </si>
  <si>
    <t>Dos conjuntos pero esta vez están entrelazados entre si y en esa sección común hay tres elementos.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</si>
</sst>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22" fillId="0" borderId="5" xfId="0" applyFont="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7" fillId="0" borderId="5"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xdr:col>
      <xdr:colOff>476250</xdr:colOff>
      <xdr:row>9</xdr:row>
      <xdr:rowOff>275167</xdr:rowOff>
    </xdr:from>
    <xdr:to>
      <xdr:col>10</xdr:col>
      <xdr:colOff>2876550</xdr:colOff>
      <xdr:row>9</xdr:row>
      <xdr:rowOff>1761067</xdr:rowOff>
    </xdr:to>
    <xdr:grpSp>
      <xdr:nvGrpSpPr>
        <xdr:cNvPr id="11" name="Agrupar 10"/>
        <xdr:cNvGrpSpPr/>
      </xdr:nvGrpSpPr>
      <xdr:grpSpPr>
        <a:xfrm>
          <a:off x="16806333" y="2180167"/>
          <a:ext cx="2400300" cy="1485900"/>
          <a:chOff x="0" y="0"/>
          <a:chExt cx="2400300" cy="1485900"/>
        </a:xfrm>
      </xdr:grpSpPr>
      <xdr:sp macro="" textlink="">
        <xdr:nvSpPr>
          <xdr:cNvPr id="12" name="Rectángulo redondeado 11"/>
          <xdr:cNvSpPr/>
        </xdr:nvSpPr>
        <xdr:spPr>
          <a:xfrm>
            <a:off x="0" y="0"/>
            <a:ext cx="2400300" cy="14859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pic>
        <xdr:nvPicPr>
          <xdr:cNvPr id="13" name="Imagen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14300"/>
            <a:ext cx="1143000" cy="1195705"/>
          </a:xfrm>
          <a:prstGeom prst="rect">
            <a:avLst/>
          </a:prstGeom>
          <a:noFill/>
          <a:ln>
            <a:noFill/>
          </a:ln>
          <a:extLst>
            <a:ext uri="{FAA26D3D-D897-4be2-8F04-BA451C77F1D7}">
              <ma14:placeholderFlag xmlns:ma14="http://schemas.microsoft.com/office/mac/drawingml/2011/main"/>
            </a:ext>
          </a:extLst>
        </xdr:spPr>
      </xdr:pic>
    </xdr:grpSp>
    <xdr:clientData/>
  </xdr:twoCellAnchor>
  <xdr:twoCellAnchor>
    <xdr:from>
      <xdr:col>10</xdr:col>
      <xdr:colOff>910165</xdr:colOff>
      <xdr:row>10</xdr:row>
      <xdr:rowOff>10583</xdr:rowOff>
    </xdr:from>
    <xdr:to>
      <xdr:col>10</xdr:col>
      <xdr:colOff>3058582</xdr:colOff>
      <xdr:row>10</xdr:row>
      <xdr:rowOff>1339850</xdr:rowOff>
    </xdr:to>
    <xdr:grpSp>
      <xdr:nvGrpSpPr>
        <xdr:cNvPr id="2" name="Agrupar 1"/>
        <xdr:cNvGrpSpPr/>
      </xdr:nvGrpSpPr>
      <xdr:grpSpPr>
        <a:xfrm>
          <a:off x="17240248" y="4381500"/>
          <a:ext cx="2148417" cy="1329267"/>
          <a:chOff x="16330083" y="4370917"/>
          <a:chExt cx="2148417" cy="1329267"/>
        </a:xfrm>
      </xdr:grpSpPr>
      <xdr:sp macro="" textlink="">
        <xdr:nvSpPr>
          <xdr:cNvPr id="14" name="Rectángulo redondeado 13"/>
          <xdr:cNvSpPr/>
        </xdr:nvSpPr>
        <xdr:spPr>
          <a:xfrm>
            <a:off x="16330083" y="4370917"/>
            <a:ext cx="2148417" cy="130175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pic>
        <xdr:nvPicPr>
          <xdr:cNvPr id="15" name="Imagen 1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69832" y="4508500"/>
            <a:ext cx="958849" cy="1191684"/>
          </a:xfrm>
          <a:prstGeom prst="rect">
            <a:avLst/>
          </a:prstGeom>
          <a:noFill/>
          <a:ln>
            <a:noFill/>
          </a:ln>
          <a:extLst>
            <a:ext uri="{FAA26D3D-D897-4be2-8F04-BA451C77F1D7}">
              <ma14:placeholderFlag xmlns:ma14="http://schemas.microsoft.com/office/mac/drawingml/2011/main"/>
            </a:ext>
          </a:extLst>
        </xdr:spPr>
      </xdr:pic>
    </xdr:grpSp>
    <xdr:clientData/>
  </xdr:twoCellAnchor>
  <xdr:twoCellAnchor editAs="oneCell">
    <xdr:from>
      <xdr:col>10</xdr:col>
      <xdr:colOff>243417</xdr:colOff>
      <xdr:row>11</xdr:row>
      <xdr:rowOff>243417</xdr:rowOff>
    </xdr:from>
    <xdr:to>
      <xdr:col>10</xdr:col>
      <xdr:colOff>4024842</xdr:colOff>
      <xdr:row>11</xdr:row>
      <xdr:rowOff>1253067</xdr:rowOff>
    </xdr:to>
    <xdr:pic>
      <xdr:nvPicPr>
        <xdr:cNvPr id="17" name="Imagen 16" descr="Resultado de imagen para gráficas de conjuntos"/>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73500" y="6085417"/>
          <a:ext cx="3781425" cy="1009650"/>
        </a:xfrm>
        <a:prstGeom prst="rect">
          <a:avLst/>
        </a:prstGeom>
        <a:noFill/>
        <a:ln>
          <a:noFill/>
        </a:ln>
      </xdr:spPr>
    </xdr:pic>
    <xdr:clientData/>
  </xdr:twoCellAnchor>
  <xdr:twoCellAnchor>
    <xdr:from>
      <xdr:col>10</xdr:col>
      <xdr:colOff>920751</xdr:colOff>
      <xdr:row>12</xdr:row>
      <xdr:rowOff>232833</xdr:rowOff>
    </xdr:from>
    <xdr:to>
      <xdr:col>10</xdr:col>
      <xdr:colOff>4349751</xdr:colOff>
      <xdr:row>12</xdr:row>
      <xdr:rowOff>1982893</xdr:rowOff>
    </xdr:to>
    <xdr:grpSp>
      <xdr:nvGrpSpPr>
        <xdr:cNvPr id="18" name="Agrupar 17"/>
        <xdr:cNvGrpSpPr/>
      </xdr:nvGrpSpPr>
      <xdr:grpSpPr>
        <a:xfrm>
          <a:off x="17250834" y="7852833"/>
          <a:ext cx="3429000" cy="1750060"/>
          <a:chOff x="0" y="0"/>
          <a:chExt cx="3429000" cy="1750060"/>
        </a:xfrm>
      </xdr:grpSpPr>
      <xdr:grpSp>
        <xdr:nvGrpSpPr>
          <xdr:cNvPr id="19" name="Agrupar 18"/>
          <xdr:cNvGrpSpPr/>
        </xdr:nvGrpSpPr>
        <xdr:grpSpPr>
          <a:xfrm>
            <a:off x="457200" y="571500"/>
            <a:ext cx="800100" cy="914400"/>
            <a:chOff x="0" y="0"/>
            <a:chExt cx="800100" cy="914400"/>
          </a:xfrm>
        </xdr:grpSpPr>
        <xdr:sp macro="" textlink="">
          <xdr:nvSpPr>
            <xdr:cNvPr id="30" name="Rectángulo redondeado 29"/>
            <xdr:cNvSpPr/>
          </xdr:nvSpPr>
          <xdr:spPr>
            <a:xfrm>
              <a:off x="0" y="0"/>
              <a:ext cx="800100" cy="9144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31" name="Cuadro de texto 29"/>
            <xdr:cNvSpPr txBox="1"/>
          </xdr:nvSpPr>
          <xdr:spPr>
            <a:xfrm>
              <a:off x="342900" y="228600"/>
              <a:ext cx="2286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2</a:t>
              </a:r>
            </a:p>
          </xdr:txBody>
        </xdr:sp>
        <xdr:sp macro="" textlink="">
          <xdr:nvSpPr>
            <xdr:cNvPr id="32" name="Cuadro de texto 30"/>
            <xdr:cNvSpPr txBox="1"/>
          </xdr:nvSpPr>
          <xdr:spPr>
            <a:xfrm>
              <a:off x="495300" y="381000"/>
              <a:ext cx="2286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4</a:t>
              </a:r>
            </a:p>
          </xdr:txBody>
        </xdr:sp>
        <xdr:sp macro="" textlink="">
          <xdr:nvSpPr>
            <xdr:cNvPr id="33" name="Cuadro de texto 31"/>
            <xdr:cNvSpPr txBox="1"/>
          </xdr:nvSpPr>
          <xdr:spPr>
            <a:xfrm>
              <a:off x="114300" y="342900"/>
              <a:ext cx="2286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6</a:t>
              </a:r>
            </a:p>
          </xdr:txBody>
        </xdr:sp>
        <xdr:sp macro="" textlink="">
          <xdr:nvSpPr>
            <xdr:cNvPr id="34" name="Cuadro de texto 33"/>
            <xdr:cNvSpPr txBox="1"/>
          </xdr:nvSpPr>
          <xdr:spPr>
            <a:xfrm>
              <a:off x="342900" y="457200"/>
              <a:ext cx="2286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8</a:t>
              </a:r>
            </a:p>
          </xdr:txBody>
        </xdr:sp>
      </xdr:grpSp>
      <xdr:grpSp>
        <xdr:nvGrpSpPr>
          <xdr:cNvPr id="20" name="Agrupar 19"/>
          <xdr:cNvGrpSpPr/>
        </xdr:nvGrpSpPr>
        <xdr:grpSpPr>
          <a:xfrm>
            <a:off x="0" y="0"/>
            <a:ext cx="3429000" cy="1750060"/>
            <a:chOff x="0" y="0"/>
            <a:chExt cx="3429000" cy="1750060"/>
          </a:xfrm>
        </xdr:grpSpPr>
        <xdr:sp macro="" textlink="">
          <xdr:nvSpPr>
            <xdr:cNvPr id="21" name="Rectángulo redondeado 20"/>
            <xdr:cNvSpPr/>
          </xdr:nvSpPr>
          <xdr:spPr>
            <a:xfrm>
              <a:off x="0" y="149860"/>
              <a:ext cx="2971800" cy="16002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22" name="Cuadro de texto 35"/>
            <xdr:cNvSpPr txBox="1"/>
          </xdr:nvSpPr>
          <xdr:spPr>
            <a:xfrm>
              <a:off x="114300" y="2286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10</a:t>
              </a:r>
            </a:p>
          </xdr:txBody>
        </xdr:sp>
        <xdr:sp macro="" textlink="">
          <xdr:nvSpPr>
            <xdr:cNvPr id="23" name="Cuadro de texto 36"/>
            <xdr:cNvSpPr txBox="1"/>
          </xdr:nvSpPr>
          <xdr:spPr>
            <a:xfrm>
              <a:off x="1714500" y="6858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12</a:t>
              </a:r>
            </a:p>
          </xdr:txBody>
        </xdr:sp>
        <xdr:sp macro="" textlink="">
          <xdr:nvSpPr>
            <xdr:cNvPr id="24" name="Cuadro de texto 37"/>
            <xdr:cNvSpPr txBox="1"/>
          </xdr:nvSpPr>
          <xdr:spPr>
            <a:xfrm>
              <a:off x="0" y="6858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14</a:t>
              </a:r>
            </a:p>
          </xdr:txBody>
        </xdr:sp>
        <xdr:sp macro="" textlink="">
          <xdr:nvSpPr>
            <xdr:cNvPr id="25" name="Cuadro de texto 40"/>
            <xdr:cNvSpPr txBox="1"/>
          </xdr:nvSpPr>
          <xdr:spPr>
            <a:xfrm>
              <a:off x="2400300" y="5715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16</a:t>
              </a:r>
            </a:p>
          </xdr:txBody>
        </xdr:sp>
        <xdr:sp macro="" textlink="">
          <xdr:nvSpPr>
            <xdr:cNvPr id="26" name="Cuadro de texto 42"/>
            <xdr:cNvSpPr txBox="1"/>
          </xdr:nvSpPr>
          <xdr:spPr>
            <a:xfrm>
              <a:off x="2171700" y="12573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18</a:t>
              </a:r>
            </a:p>
          </xdr:txBody>
        </xdr:sp>
        <xdr:sp macro="" textlink="">
          <xdr:nvSpPr>
            <xdr:cNvPr id="27" name="Cuadro de texto 43"/>
            <xdr:cNvSpPr txBox="1"/>
          </xdr:nvSpPr>
          <xdr:spPr>
            <a:xfrm>
              <a:off x="1485900" y="11430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20</a:t>
              </a:r>
            </a:p>
          </xdr:txBody>
        </xdr:sp>
        <xdr:sp macro="" textlink="">
          <xdr:nvSpPr>
            <xdr:cNvPr id="28" name="Cuadro de texto 45"/>
            <xdr:cNvSpPr txBox="1"/>
          </xdr:nvSpPr>
          <xdr:spPr>
            <a:xfrm>
              <a:off x="1257300" y="342900"/>
              <a:ext cx="342900" cy="4572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i="1">
                  <a:effectLst/>
                  <a:ea typeface="Calibri"/>
                  <a:cs typeface="Times New Roman"/>
                </a:rPr>
                <a:t>T</a:t>
              </a:r>
              <a:endParaRPr lang="es-ES_tradnl" sz="1200">
                <a:effectLst/>
                <a:ea typeface="Calibri"/>
                <a:cs typeface="Times New Roman"/>
              </a:endParaRPr>
            </a:p>
          </xdr:txBody>
        </xdr:sp>
        <xdr:sp macro="" textlink="">
          <xdr:nvSpPr>
            <xdr:cNvPr id="29" name="Cuadro de texto 46"/>
            <xdr:cNvSpPr txBox="1"/>
          </xdr:nvSpPr>
          <xdr:spPr>
            <a:xfrm>
              <a:off x="3086100" y="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i="1">
                  <a:effectLst/>
                  <a:ea typeface="Calibri"/>
                  <a:cs typeface="Times New Roman"/>
                </a:rPr>
                <a:t>F</a:t>
              </a:r>
              <a:endParaRPr lang="es-ES_tradnl" sz="1200">
                <a:effectLst/>
                <a:ea typeface="Calibri"/>
                <a:cs typeface="Times New Roman"/>
              </a:endParaRPr>
            </a:p>
          </xdr:txBody>
        </xdr:sp>
      </xdr:grpSp>
    </xdr:grpSp>
    <xdr:clientData/>
  </xdr:twoCellAnchor>
  <xdr:twoCellAnchor>
    <xdr:from>
      <xdr:col>10</xdr:col>
      <xdr:colOff>529167</xdr:colOff>
      <xdr:row>13</xdr:row>
      <xdr:rowOff>127000</xdr:rowOff>
    </xdr:from>
    <xdr:to>
      <xdr:col>10</xdr:col>
      <xdr:colOff>3376929</xdr:colOff>
      <xdr:row>13</xdr:row>
      <xdr:rowOff>1291166</xdr:rowOff>
    </xdr:to>
    <xdr:grpSp>
      <xdr:nvGrpSpPr>
        <xdr:cNvPr id="35" name="Agrupar 34"/>
        <xdr:cNvGrpSpPr/>
      </xdr:nvGrpSpPr>
      <xdr:grpSpPr>
        <a:xfrm>
          <a:off x="16859250" y="9990667"/>
          <a:ext cx="2847762" cy="1164166"/>
          <a:chOff x="0" y="0"/>
          <a:chExt cx="3886200" cy="1485900"/>
        </a:xfrm>
      </xdr:grpSpPr>
      <xdr:sp macro="" textlink="">
        <xdr:nvSpPr>
          <xdr:cNvPr id="36" name="Rectángulo redondeado 35"/>
          <xdr:cNvSpPr/>
        </xdr:nvSpPr>
        <xdr:spPr>
          <a:xfrm>
            <a:off x="457200" y="114300"/>
            <a:ext cx="1257300" cy="13716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37" name="Rectángulo redondeado 36"/>
          <xdr:cNvSpPr/>
        </xdr:nvSpPr>
        <xdr:spPr>
          <a:xfrm>
            <a:off x="2171700" y="114300"/>
            <a:ext cx="1257300" cy="13716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38" name="Cuadro de texto 4"/>
          <xdr:cNvSpPr txBox="1"/>
        </xdr:nvSpPr>
        <xdr:spPr>
          <a:xfrm>
            <a:off x="0" y="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i="1">
                <a:effectLst/>
                <a:ea typeface="Calibri"/>
                <a:cs typeface="Times New Roman"/>
              </a:rPr>
              <a:t>A</a:t>
            </a:r>
            <a:endParaRPr lang="es-ES_tradnl" sz="1200">
              <a:effectLst/>
              <a:ea typeface="Calibri"/>
              <a:cs typeface="Times New Roman"/>
            </a:endParaRPr>
          </a:p>
        </xdr:txBody>
      </xdr:sp>
      <xdr:sp macro="" textlink="">
        <xdr:nvSpPr>
          <xdr:cNvPr id="39" name="Cuadro de texto 5"/>
          <xdr:cNvSpPr txBox="1"/>
        </xdr:nvSpPr>
        <xdr:spPr>
          <a:xfrm>
            <a:off x="3543300" y="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i="1">
                <a:effectLst/>
                <a:ea typeface="Calibri"/>
                <a:cs typeface="Times New Roman"/>
              </a:rPr>
              <a:t>B</a:t>
            </a:r>
            <a:endParaRPr lang="es-ES_tradnl" sz="1200">
              <a:effectLst/>
              <a:ea typeface="Calibri"/>
              <a:cs typeface="Times New Roman"/>
            </a:endParaRPr>
          </a:p>
        </xdr:txBody>
      </xdr:sp>
      <xdr:sp macro="" textlink="">
        <xdr:nvSpPr>
          <xdr:cNvPr id="40" name="Cuadro de texto 6"/>
          <xdr:cNvSpPr txBox="1"/>
        </xdr:nvSpPr>
        <xdr:spPr>
          <a:xfrm>
            <a:off x="571500" y="2286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m</a:t>
            </a:r>
          </a:p>
        </xdr:txBody>
      </xdr:sp>
      <xdr:sp macro="" textlink="">
        <xdr:nvSpPr>
          <xdr:cNvPr id="41" name="Cuadro de texto 7"/>
          <xdr:cNvSpPr txBox="1"/>
        </xdr:nvSpPr>
        <xdr:spPr>
          <a:xfrm>
            <a:off x="1143000" y="3429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c</a:t>
            </a:r>
          </a:p>
        </xdr:txBody>
      </xdr:sp>
      <xdr:sp macro="" textlink="">
        <xdr:nvSpPr>
          <xdr:cNvPr id="42" name="Cuadro de texto 8"/>
          <xdr:cNvSpPr txBox="1"/>
        </xdr:nvSpPr>
        <xdr:spPr>
          <a:xfrm>
            <a:off x="571500" y="74676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r</a:t>
            </a:r>
          </a:p>
        </xdr:txBody>
      </xdr:sp>
      <xdr:sp macro="" textlink="">
        <xdr:nvSpPr>
          <xdr:cNvPr id="43" name="Cuadro de texto 9"/>
          <xdr:cNvSpPr txBox="1"/>
        </xdr:nvSpPr>
        <xdr:spPr>
          <a:xfrm>
            <a:off x="1143000" y="97536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l</a:t>
            </a:r>
          </a:p>
        </xdr:txBody>
      </xdr:sp>
      <xdr:sp macro="" textlink="">
        <xdr:nvSpPr>
          <xdr:cNvPr id="44" name="Cuadro de texto 10"/>
          <xdr:cNvSpPr txBox="1"/>
        </xdr:nvSpPr>
        <xdr:spPr>
          <a:xfrm>
            <a:off x="914400" y="681037"/>
            <a:ext cx="423480" cy="347662"/>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g</a:t>
            </a:r>
          </a:p>
        </xdr:txBody>
      </xdr:sp>
      <xdr:sp macro="" textlink="">
        <xdr:nvSpPr>
          <xdr:cNvPr id="45" name="Cuadro de texto 16"/>
          <xdr:cNvSpPr txBox="1"/>
        </xdr:nvSpPr>
        <xdr:spPr>
          <a:xfrm>
            <a:off x="2400300" y="2286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u</a:t>
            </a:r>
          </a:p>
        </xdr:txBody>
      </xdr:sp>
      <xdr:sp macro="" textlink="">
        <xdr:nvSpPr>
          <xdr:cNvPr id="46" name="Cuadro de texto 17"/>
          <xdr:cNvSpPr txBox="1"/>
        </xdr:nvSpPr>
        <xdr:spPr>
          <a:xfrm>
            <a:off x="2286000" y="5715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i</a:t>
            </a:r>
          </a:p>
        </xdr:txBody>
      </xdr:sp>
      <xdr:sp macro="" textlink="">
        <xdr:nvSpPr>
          <xdr:cNvPr id="47" name="Cuadro de texto 18"/>
          <xdr:cNvSpPr txBox="1"/>
        </xdr:nvSpPr>
        <xdr:spPr>
          <a:xfrm>
            <a:off x="2857500" y="3429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e</a:t>
            </a:r>
          </a:p>
        </xdr:txBody>
      </xdr:sp>
      <xdr:sp macro="" textlink="">
        <xdr:nvSpPr>
          <xdr:cNvPr id="48" name="Cuadro de texto 19"/>
          <xdr:cNvSpPr txBox="1"/>
        </xdr:nvSpPr>
        <xdr:spPr>
          <a:xfrm>
            <a:off x="2628900" y="51816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o</a:t>
            </a:r>
          </a:p>
        </xdr:txBody>
      </xdr:sp>
      <xdr:sp macro="" textlink="">
        <xdr:nvSpPr>
          <xdr:cNvPr id="49" name="Cuadro de texto 20"/>
          <xdr:cNvSpPr txBox="1"/>
        </xdr:nvSpPr>
        <xdr:spPr>
          <a:xfrm>
            <a:off x="2857500" y="9144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a</a:t>
            </a:r>
          </a:p>
        </xdr:txBody>
      </xdr:sp>
    </xdr:grpSp>
    <xdr:clientData/>
  </xdr:twoCellAnchor>
  <xdr:twoCellAnchor>
    <xdr:from>
      <xdr:col>10</xdr:col>
      <xdr:colOff>878417</xdr:colOff>
      <xdr:row>14</xdr:row>
      <xdr:rowOff>105834</xdr:rowOff>
    </xdr:from>
    <xdr:to>
      <xdr:col>10</xdr:col>
      <xdr:colOff>2995082</xdr:colOff>
      <xdr:row>14</xdr:row>
      <xdr:rowOff>1416050</xdr:rowOff>
    </xdr:to>
    <xdr:grpSp>
      <xdr:nvGrpSpPr>
        <xdr:cNvPr id="50" name="Agrupar 49"/>
        <xdr:cNvGrpSpPr/>
      </xdr:nvGrpSpPr>
      <xdr:grpSpPr>
        <a:xfrm>
          <a:off x="17208500" y="11387667"/>
          <a:ext cx="2116665" cy="1310216"/>
          <a:chOff x="0" y="0"/>
          <a:chExt cx="3429000" cy="1828800"/>
        </a:xfrm>
      </xdr:grpSpPr>
      <xdr:sp macro="" textlink="">
        <xdr:nvSpPr>
          <xdr:cNvPr id="51" name="Rectángulo redondeado 50"/>
          <xdr:cNvSpPr/>
        </xdr:nvSpPr>
        <xdr:spPr>
          <a:xfrm>
            <a:off x="228600" y="228600"/>
            <a:ext cx="1600200" cy="16002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52" name="Rectángulo redondeado 51"/>
          <xdr:cNvSpPr/>
        </xdr:nvSpPr>
        <xdr:spPr>
          <a:xfrm>
            <a:off x="1257300" y="228600"/>
            <a:ext cx="1828800" cy="16002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53" name="Cuadro de texto 26"/>
          <xdr:cNvSpPr txBox="1"/>
        </xdr:nvSpPr>
        <xdr:spPr>
          <a:xfrm>
            <a:off x="0" y="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i="1">
                <a:effectLst/>
                <a:ea typeface="Calibri"/>
                <a:cs typeface="Times New Roman"/>
              </a:rPr>
              <a:t>A</a:t>
            </a:r>
            <a:endParaRPr lang="es-ES_tradnl" sz="1200">
              <a:effectLst/>
              <a:ea typeface="Calibri"/>
              <a:cs typeface="Times New Roman"/>
            </a:endParaRPr>
          </a:p>
        </xdr:txBody>
      </xdr:sp>
      <xdr:sp macro="" textlink="">
        <xdr:nvSpPr>
          <xdr:cNvPr id="54" name="Cuadro de texto 27"/>
          <xdr:cNvSpPr txBox="1"/>
        </xdr:nvSpPr>
        <xdr:spPr>
          <a:xfrm>
            <a:off x="1371600" y="4572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i</a:t>
            </a:r>
          </a:p>
        </xdr:txBody>
      </xdr:sp>
      <xdr:sp macro="" textlink="">
        <xdr:nvSpPr>
          <xdr:cNvPr id="55" name="Cuadro de texto 38"/>
          <xdr:cNvSpPr txBox="1"/>
        </xdr:nvSpPr>
        <xdr:spPr>
          <a:xfrm>
            <a:off x="508635" y="4572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b="1">
                <a:effectLst/>
                <a:ea typeface="Calibri"/>
                <a:cs typeface="Times New Roman"/>
              </a:rPr>
              <a:t>s</a:t>
            </a:r>
            <a:endParaRPr lang="es-ES_tradnl" sz="1200">
              <a:effectLst/>
              <a:ea typeface="Calibri"/>
              <a:cs typeface="Times New Roman"/>
            </a:endParaRPr>
          </a:p>
        </xdr:txBody>
      </xdr:sp>
      <xdr:sp macro="" textlink="">
        <xdr:nvSpPr>
          <xdr:cNvPr id="56" name="Cuadro de texto 39"/>
          <xdr:cNvSpPr txBox="1"/>
        </xdr:nvSpPr>
        <xdr:spPr>
          <a:xfrm>
            <a:off x="3086100" y="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B</a:t>
            </a:r>
          </a:p>
        </xdr:txBody>
      </xdr:sp>
      <xdr:sp macro="" textlink="">
        <xdr:nvSpPr>
          <xdr:cNvPr id="57" name="Cuadro de texto 41"/>
          <xdr:cNvSpPr txBox="1"/>
        </xdr:nvSpPr>
        <xdr:spPr>
          <a:xfrm>
            <a:off x="571500" y="8001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b="1">
                <a:effectLst/>
                <a:ea typeface="Calibri"/>
                <a:cs typeface="Times New Roman"/>
              </a:rPr>
              <a:t>b</a:t>
            </a:r>
            <a:endParaRPr lang="es-ES_tradnl" sz="1200">
              <a:effectLst/>
              <a:ea typeface="Calibri"/>
              <a:cs typeface="Times New Roman"/>
            </a:endParaRPr>
          </a:p>
        </xdr:txBody>
      </xdr:sp>
      <xdr:sp macro="" textlink="">
        <xdr:nvSpPr>
          <xdr:cNvPr id="58" name="Cuadro de texto 44"/>
          <xdr:cNvSpPr txBox="1"/>
        </xdr:nvSpPr>
        <xdr:spPr>
          <a:xfrm>
            <a:off x="1371600" y="12573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r</a:t>
            </a:r>
          </a:p>
        </xdr:txBody>
      </xdr:sp>
      <xdr:sp macro="" textlink="">
        <xdr:nvSpPr>
          <xdr:cNvPr id="59" name="Cuadro de texto 48"/>
          <xdr:cNvSpPr txBox="1"/>
        </xdr:nvSpPr>
        <xdr:spPr>
          <a:xfrm>
            <a:off x="1371600" y="8001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u</a:t>
            </a:r>
          </a:p>
        </xdr:txBody>
      </xdr:sp>
      <xdr:sp macro="" textlink="">
        <xdr:nvSpPr>
          <xdr:cNvPr id="60" name="Cuadro de texto 49"/>
          <xdr:cNvSpPr txBox="1"/>
        </xdr:nvSpPr>
        <xdr:spPr>
          <a:xfrm>
            <a:off x="2171700" y="3429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e</a:t>
            </a:r>
          </a:p>
        </xdr:txBody>
      </xdr:sp>
      <xdr:sp macro="" textlink="">
        <xdr:nvSpPr>
          <xdr:cNvPr id="61" name="Cuadro de texto 50"/>
          <xdr:cNvSpPr txBox="1"/>
        </xdr:nvSpPr>
        <xdr:spPr>
          <a:xfrm>
            <a:off x="2286000" y="9144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1000"/>
              </a:spcAft>
            </a:pPr>
            <a:r>
              <a:rPr lang="es-ES_tradnl" sz="1200">
                <a:effectLst/>
                <a:ea typeface="Calibri"/>
                <a:cs typeface="Times New Roman"/>
              </a:rPr>
              <a:t>n</a:t>
            </a: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5" thickBot="1">
      <c r="A1" s="1"/>
      <c r="B1" s="1"/>
      <c r="C1" s="1"/>
      <c r="D1" s="1"/>
      <c r="F1" s="1"/>
      <c r="G1" s="1"/>
      <c r="H1" s="54"/>
      <c r="I1" s="54"/>
      <c r="J1" s="16"/>
      <c r="K1" s="16"/>
    </row>
    <row r="2" spans="1:16" ht="15.75">
      <c r="A2" s="1"/>
      <c r="B2" s="3" t="s">
        <v>0</v>
      </c>
      <c r="C2" s="92" t="s">
        <v>22</v>
      </c>
      <c r="D2" s="93"/>
      <c r="F2" s="85" t="s">
        <v>1</v>
      </c>
      <c r="G2" s="86"/>
      <c r="H2" s="54"/>
      <c r="I2" s="54"/>
      <c r="J2" s="16"/>
    </row>
    <row r="3" spans="1:16" ht="15.75">
      <c r="A3" s="1"/>
      <c r="B3" s="4" t="s">
        <v>9</v>
      </c>
      <c r="C3" s="94">
        <v>3</v>
      </c>
      <c r="D3" s="95"/>
      <c r="F3" s="87"/>
      <c r="G3" s="88"/>
      <c r="H3" s="54"/>
      <c r="I3" s="54"/>
      <c r="J3" s="16"/>
    </row>
    <row r="4" spans="1:16" ht="16.5">
      <c r="A4" s="1"/>
      <c r="B4" s="4" t="s">
        <v>55</v>
      </c>
      <c r="C4" s="96" t="s">
        <v>153</v>
      </c>
      <c r="D4" s="95"/>
      <c r="E4" s="5"/>
      <c r="F4" s="53" t="s">
        <v>56</v>
      </c>
      <c r="G4" s="52" t="s">
        <v>147</v>
      </c>
      <c r="H4" s="54"/>
      <c r="I4" s="54"/>
      <c r="J4" s="16"/>
      <c r="K4" s="16"/>
    </row>
    <row r="5" spans="1:16" ht="16.5" thickBot="1">
      <c r="A5" s="1"/>
      <c r="B5" s="6" t="s">
        <v>2</v>
      </c>
      <c r="C5" s="97" t="s">
        <v>155</v>
      </c>
      <c r="D5" s="98"/>
      <c r="E5" s="5"/>
      <c r="F5" s="51" t="str">
        <f>IF(G4="Recurso","Motor del recurso","")</f>
        <v/>
      </c>
      <c r="G5" s="51" t="s">
        <v>103</v>
      </c>
      <c r="H5" s="54"/>
      <c r="I5" s="75"/>
      <c r="J5" s="16"/>
      <c r="K5" s="16"/>
    </row>
    <row r="6" spans="1:16" ht="16.5" thickBot="1">
      <c r="A6" s="1"/>
      <c r="B6" s="1"/>
      <c r="C6" s="1"/>
      <c r="D6" s="1"/>
      <c r="E6" s="7"/>
      <c r="F6" s="1"/>
      <c r="G6" s="1"/>
      <c r="H6" s="54"/>
      <c r="I6" s="54"/>
      <c r="J6" s="16"/>
      <c r="K6" s="16"/>
    </row>
    <row r="7" spans="1:16" ht="15" customHeight="1">
      <c r="A7" s="1"/>
      <c r="B7" s="38" t="s">
        <v>41</v>
      </c>
      <c r="C7" s="8" t="s">
        <v>156</v>
      </c>
      <c r="D7" s="37" t="s">
        <v>40</v>
      </c>
      <c r="F7" s="1"/>
      <c r="G7" s="1"/>
      <c r="H7" s="1"/>
      <c r="I7" s="1"/>
      <c r="J7" s="16"/>
      <c r="K7" s="16"/>
    </row>
    <row r="8" spans="1:16" s="9" customFormat="1" ht="16.5" thickBot="1">
      <c r="A8" s="10"/>
      <c r="B8" s="10"/>
      <c r="C8" s="10"/>
      <c r="D8" s="11"/>
      <c r="E8" s="11"/>
      <c r="F8" s="89" t="s">
        <v>63</v>
      </c>
      <c r="G8" s="90"/>
      <c r="H8" s="90"/>
      <c r="I8" s="91"/>
      <c r="J8" s="18"/>
      <c r="K8" s="12"/>
      <c r="L8" s="2"/>
      <c r="M8" s="2"/>
      <c r="N8" s="2"/>
      <c r="O8" s="2"/>
      <c r="P8" s="2"/>
    </row>
    <row r="9" spans="1:16" ht="26.25" thickBot="1">
      <c r="A9" s="34" t="s">
        <v>3</v>
      </c>
      <c r="B9" s="25" t="s">
        <v>10</v>
      </c>
      <c r="C9" s="24" t="s">
        <v>4</v>
      </c>
      <c r="D9" s="24" t="s">
        <v>5</v>
      </c>
      <c r="E9" s="24" t="s">
        <v>6</v>
      </c>
      <c r="F9" s="74" t="s">
        <v>62</v>
      </c>
      <c r="G9" s="74" t="s">
        <v>60</v>
      </c>
      <c r="H9" s="74" t="s">
        <v>61</v>
      </c>
      <c r="I9" s="74" t="s">
        <v>138</v>
      </c>
      <c r="J9" s="25" t="s">
        <v>7</v>
      </c>
      <c r="K9" s="81" t="s">
        <v>8</v>
      </c>
    </row>
    <row r="10" spans="1:16" s="12" customFormat="1" ht="194.75" customHeight="1">
      <c r="A10" s="13" t="str">
        <f>IF(OR(B10&lt;&gt;"",J10&lt;&gt;""),"IMG01","")</f>
        <v>IMG01</v>
      </c>
      <c r="B10" s="26" t="s">
        <v>157</v>
      </c>
      <c r="C10" s="26" t="str">
        <f>IF(OR(B10&lt;&gt;"",J10&lt;&gt;""),IF($G$4="Recurso",CONCATENATE($G$4," ",$G$5),$G$4),"")</f>
        <v>Cuaderno de Estudio</v>
      </c>
      <c r="D10" s="77" t="s">
        <v>148</v>
      </c>
      <c r="E10" s="14" t="s">
        <v>146</v>
      </c>
      <c r="F10" s="14" t="str">
        <f>IF(OR(B10&lt;&gt;"",J10&lt;&gt;""),CONCATENATE($C$7,"_",$A10,IF($G$4="Cuaderno de Estudio","_small",CONCATENATE(IF(I10="","","n"),IF(LEFT($G$5,1)="F",".jpg",".png")))),"")</f>
        <v>MA_03_01_CO_IMG01_small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MA_03_01_CO_IMG01_zoom</v>
      </c>
      <c r="I10" s="14" t="str">
        <f>IF(OR(B10&lt;&gt;"",J10&lt;&gt;""),IF($G$4="Recurso",IF(LEFT($G$5,1)="M",VLOOKUP($G$5,'Definición técnica de imagenes'!$A$3:$G$17,6,FALSE),IF($G$5="F1","","")),'Definición técnica de imagenes'!$F$16),"")</f>
        <v>800 x 600 px</v>
      </c>
      <c r="J10" s="14" t="s">
        <v>158</v>
      </c>
      <c r="K10" s="82"/>
    </row>
    <row r="11" spans="1:16" s="12" customFormat="1" ht="116.5" customHeight="1">
      <c r="A11" s="78" t="s">
        <v>149</v>
      </c>
      <c r="B11" s="83" t="s">
        <v>161</v>
      </c>
      <c r="C11" s="26" t="str">
        <f t="shared" ref="C11:C22" si="0">IF(OR(B11&lt;&gt;"",J11&lt;&gt;""),IF($G$4="Recurso",CONCATENATE($G$4," ",$G$5),$G$4),"")</f>
        <v>Cuaderno de Estudio</v>
      </c>
      <c r="D11" s="77" t="s">
        <v>148</v>
      </c>
      <c r="E11" s="14" t="s">
        <v>146</v>
      </c>
      <c r="F11" s="14" t="str">
        <f t="shared" ref="F11:F74" si="1">IF(OR(B11&lt;&gt;"",J11&lt;&gt;""),CONCATENATE($C$7,"_",$A11,IF($G$4="Cuaderno de Estudio","_small",CONCATENATE(IF(I11="","","n"),IF(LEFT($G$5,1)="F",".jpg",".png")))),"")</f>
        <v>MA_03_01_CO_IMG02_small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MA_03_01_CO_IMG02_zoom</v>
      </c>
      <c r="I11" s="14" t="str">
        <f>IF(OR(B11&lt;&gt;"",J11&lt;&gt;""),IF($G$4="Recurso",IF(LEFT($G$5,1)="M",VLOOKUP($G$5,'Definición técnica de imagenes'!$A$3:$G$17,6,FALSE),IF($G$5="F1","","")),'Definición técnica de imagenes'!$F$16),"")</f>
        <v>800 x 600 px</v>
      </c>
      <c r="J11" s="83" t="s">
        <v>159</v>
      </c>
      <c r="K11" s="82"/>
    </row>
    <row r="12" spans="1:16" s="12" customFormat="1" ht="140" customHeight="1">
      <c r="A12" s="78" t="s">
        <v>150</v>
      </c>
      <c r="B12" s="83" t="s">
        <v>160</v>
      </c>
      <c r="C12" s="26" t="str">
        <f t="shared" si="0"/>
        <v>Cuaderno de Estudio</v>
      </c>
      <c r="D12" s="77" t="s">
        <v>148</v>
      </c>
      <c r="E12" s="77" t="s">
        <v>146</v>
      </c>
      <c r="F12" s="14" t="str">
        <f t="shared" si="1"/>
        <v>MA_03_01_CO_IMG03_small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MA_03_01_CO_IMG03_zoom</v>
      </c>
      <c r="I12" s="14" t="str">
        <f>IF(OR(B12&lt;&gt;"",J12&lt;&gt;""),IF($G$4="Recurso",IF(LEFT($G$5,1)="M",VLOOKUP($G$5,'Definición técnica de imagenes'!$A$3:$G$17,6,FALSE),IF($G$5="F1","","")),'Definición técnica de imagenes'!$F$16),"")</f>
        <v>800 x 600 px</v>
      </c>
      <c r="J12" s="83" t="s">
        <v>162</v>
      </c>
      <c r="K12" s="82"/>
    </row>
    <row r="13" spans="1:16" s="12" customFormat="1" ht="177" customHeight="1">
      <c r="A13" s="78" t="s">
        <v>151</v>
      </c>
      <c r="B13" s="79" t="s">
        <v>154</v>
      </c>
      <c r="C13" s="26" t="str">
        <f t="shared" si="0"/>
        <v>Cuaderno de Estudio</v>
      </c>
      <c r="D13" s="77" t="s">
        <v>148</v>
      </c>
      <c r="E13" s="77" t="s">
        <v>146</v>
      </c>
      <c r="F13" s="14" t="str">
        <f t="shared" si="1"/>
        <v>MA_03_01_CO_IMG04_small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MA_03_01_CO_IMG04_zoom</v>
      </c>
      <c r="I13" s="14" t="str">
        <f>IF(OR(B13&lt;&gt;"",J13&lt;&gt;""),IF($G$4="Recurso",IF(LEFT($G$5,1)="M",VLOOKUP($G$5,'Definición técnica de imagenes'!$A$3:$G$17,6,FALSE),IF($G$5="F1","","")),'Definición técnica de imagenes'!$F$16),"")</f>
        <v>800 x 600 px</v>
      </c>
      <c r="J13" s="83" t="s">
        <v>163</v>
      </c>
      <c r="K13" s="82"/>
    </row>
    <row r="14" spans="1:16" s="12" customFormat="1" ht="112.5" customHeight="1">
      <c r="A14" s="78" t="s">
        <v>152</v>
      </c>
      <c r="B14" s="79" t="s">
        <v>154</v>
      </c>
      <c r="C14" s="26" t="str">
        <f t="shared" si="0"/>
        <v>Cuaderno de Estudio</v>
      </c>
      <c r="D14" s="77" t="s">
        <v>148</v>
      </c>
      <c r="E14" s="77" t="s">
        <v>146</v>
      </c>
      <c r="F14" s="14" t="str">
        <f t="shared" si="1"/>
        <v>MA_03_01_CO_IMG05_small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MA_03_01_CO_IMG05_zoom</v>
      </c>
      <c r="I14" s="14" t="str">
        <f>IF(OR(B14&lt;&gt;"",J14&lt;&gt;""),IF($G$4="Recurso",IF(LEFT($G$5,1)="M",VLOOKUP($G$5,'Definición técnica de imagenes'!$A$3:$G$17,6,FALSE),IF($G$5="F1","","")),'Definición técnica de imagenes'!$F$16),"")</f>
        <v>800 x 600 px</v>
      </c>
      <c r="J14" s="20" t="s">
        <v>164</v>
      </c>
      <c r="K14" s="82"/>
    </row>
    <row r="15" spans="1:16" s="12" customFormat="1" ht="115.5" customHeight="1">
      <c r="A15" s="13" t="str">
        <f t="shared" ref="A15:A30" si="3">IF(OR(B15&lt;&gt;"",J15&lt;&gt;""),CONCATENATE(LEFT(A14,3),IF(MID(A14,4,2)+1&lt;10,CONCATENATE("0",MID(A14,4,2)+1))),"")</f>
        <v>IMG06</v>
      </c>
      <c r="B15" s="79" t="s">
        <v>154</v>
      </c>
      <c r="C15" s="26" t="str">
        <f t="shared" si="0"/>
        <v>Cuaderno de Estudio</v>
      </c>
      <c r="D15" s="77" t="s">
        <v>148</v>
      </c>
      <c r="E15" s="77" t="s">
        <v>146</v>
      </c>
      <c r="F15" s="14" t="str">
        <f t="shared" si="1"/>
        <v>MA_03_01_CO_IMG06_small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MA_03_01_CO_IMG06_zoom</v>
      </c>
      <c r="I15" s="14" t="str">
        <f>IF(OR(B15&lt;&gt;"",J15&lt;&gt;""),IF($G$4="Recurso",IF(LEFT($G$5,1)="M",VLOOKUP($G$5,'Definición técnica de imagenes'!$A$3:$G$17,6,FALSE),IF($G$5="F1","","")),'Definición técnica de imagenes'!$F$16),"")</f>
        <v>800 x 600 px</v>
      </c>
      <c r="J15" s="32" t="s">
        <v>165</v>
      </c>
      <c r="K15" s="82"/>
    </row>
    <row r="16" spans="1:16" s="12" customFormat="1" ht="15">
      <c r="A16" s="78"/>
      <c r="B16" s="79"/>
      <c r="C16" s="26"/>
      <c r="D16" s="77"/>
      <c r="E16" s="77"/>
      <c r="F16" s="14" t="str">
        <f t="shared" si="1"/>
        <v/>
      </c>
      <c r="G16" s="14" t="str">
        <f>IF(F16&lt;&gt;"",IF($G$4="Recurso",IF(LEFT($G$5,1)="M",VLOOKUP($G$5,'Definición técnica de imagenes'!$A$3:$G$17,5,FALSE),IF($G$5="F1",'Definición técnica de imagenes'!$E$15,'Definición técnica de imagenes'!$F$13)),'Definición técnica de imagenes'!$E$16),"")</f>
        <v/>
      </c>
      <c r="H16" s="14"/>
      <c r="I16" s="14"/>
      <c r="J16" s="80"/>
      <c r="K16" s="82"/>
    </row>
    <row r="17" spans="1:11" s="12" customFormat="1" ht="15">
      <c r="A17" s="78"/>
      <c r="B17" s="79"/>
      <c r="C17" s="26"/>
      <c r="D17" s="77"/>
      <c r="E17" s="77"/>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80"/>
      <c r="K17" s="82"/>
    </row>
    <row r="18" spans="1:11" s="12" customFormat="1" ht="15">
      <c r="A18" s="78"/>
      <c r="B18" s="79"/>
      <c r="C18" s="26"/>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84"/>
      <c r="K18" s="82"/>
    </row>
    <row r="19" spans="1:11" s="12" customFormat="1" ht="14.25">
      <c r="A19" s="13" t="str">
        <f t="shared" si="3"/>
        <v/>
      </c>
      <c r="B19" s="33"/>
      <c r="C19" s="26"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2"/>
      <c r="K19" s="35"/>
    </row>
    <row r="20" spans="1:11" s="12" customFormat="1" ht="15">
      <c r="A20" s="13" t="str">
        <f t="shared" si="3"/>
        <v/>
      </c>
      <c r="B20" s="27"/>
      <c r="C20" s="26"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ht="15">
      <c r="A21" s="13" t="str">
        <f t="shared" si="3"/>
        <v/>
      </c>
      <c r="B21" s="28"/>
      <c r="C21" s="26"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ht="15">
      <c r="A22" s="13" t="str">
        <f t="shared" si="3"/>
        <v/>
      </c>
      <c r="B22" s="29"/>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ht="15">
      <c r="A23" s="13" t="str">
        <f t="shared" si="3"/>
        <v/>
      </c>
      <c r="B23" s="27"/>
      <c r="C23" s="27"/>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ht="15">
      <c r="A24" s="13" t="str">
        <f t="shared" si="3"/>
        <v/>
      </c>
      <c r="B24" s="26"/>
      <c r="C24" s="26"/>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ht="15">
      <c r="A25" s="13" t="str">
        <f t="shared" si="3"/>
        <v/>
      </c>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ht="15">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ht="15">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ht="15">
      <c r="A28" s="13" t="str">
        <f t="shared" si="3"/>
        <v/>
      </c>
      <c r="B28" s="26"/>
      <c r="C28" s="26"/>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ht="15">
      <c r="A29" s="13" t="str">
        <f t="shared" si="3"/>
        <v/>
      </c>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ht="15">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0"/>
      <c r="C36" s="30"/>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1"/>
      <c r="C38" s="31"/>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6" customWidth="1"/>
    <col min="2" max="2" width="10.83203125" style="36"/>
    <col min="3" max="3" width="13.83203125" style="36" customWidth="1"/>
    <col min="4" max="4" width="11.33203125" style="36" customWidth="1"/>
    <col min="5" max="7" width="10.83203125" style="36"/>
    <col min="8" max="11" width="11" style="36" hidden="1" customWidth="1"/>
    <col min="12" max="16384" width="10.83203125" style="36"/>
  </cols>
  <sheetData>
    <row r="1" spans="1:11" ht="16.5" thickBot="1">
      <c r="A1" s="101" t="s">
        <v>39</v>
      </c>
      <c r="B1" s="102"/>
      <c r="C1" s="102"/>
      <c r="D1" s="102"/>
      <c r="E1" s="102"/>
      <c r="F1" s="103"/>
    </row>
    <row r="2" spans="1:11">
      <c r="A2" s="44" t="s">
        <v>43</v>
      </c>
      <c r="B2" s="45"/>
      <c r="C2" s="104" t="s">
        <v>14</v>
      </c>
      <c r="D2" s="105"/>
      <c r="E2" s="106"/>
      <c r="F2" s="46"/>
    </row>
    <row r="3" spans="1:11" ht="63">
      <c r="A3" s="47" t="s">
        <v>44</v>
      </c>
      <c r="B3" s="45"/>
      <c r="C3" s="110" t="s">
        <v>15</v>
      </c>
      <c r="D3" s="111"/>
      <c r="E3" s="112"/>
      <c r="F3" s="46"/>
      <c r="H3" s="36" t="s">
        <v>19</v>
      </c>
      <c r="I3" s="36" t="s">
        <v>20</v>
      </c>
      <c r="J3" s="36" t="s">
        <v>21</v>
      </c>
      <c r="K3" s="36" t="s">
        <v>53</v>
      </c>
    </row>
    <row r="4" spans="1:11" ht="31.5">
      <c r="A4" s="44" t="s">
        <v>45</v>
      </c>
      <c r="B4" s="45"/>
      <c r="C4" s="40" t="s">
        <v>16</v>
      </c>
      <c r="D4" s="39" t="s">
        <v>17</v>
      </c>
      <c r="E4" s="43" t="s">
        <v>18</v>
      </c>
      <c r="F4" s="46"/>
      <c r="H4" s="36" t="s">
        <v>22</v>
      </c>
      <c r="I4" s="36" t="s">
        <v>26</v>
      </c>
      <c r="J4" s="36">
        <v>1</v>
      </c>
      <c r="K4" s="36">
        <v>1</v>
      </c>
    </row>
    <row r="5" spans="1:11" ht="79.5" thickBot="1">
      <c r="A5" s="47" t="s">
        <v>46</v>
      </c>
      <c r="B5" s="45"/>
      <c r="C5" s="42" t="s">
        <v>36</v>
      </c>
      <c r="D5" s="113" t="str">
        <f>CONCATENATE(H21,"_",I21,"_",J21,"_CO")</f>
        <v>LE_07_04_CO</v>
      </c>
      <c r="E5" s="114"/>
      <c r="F5" s="46"/>
      <c r="H5" s="36" t="s">
        <v>23</v>
      </c>
      <c r="I5" s="36" t="s">
        <v>27</v>
      </c>
      <c r="J5" s="36">
        <v>2</v>
      </c>
      <c r="K5" s="36">
        <v>2</v>
      </c>
    </row>
    <row r="6" spans="1:11" ht="32.25" thickBot="1">
      <c r="A6" s="44" t="s">
        <v>11</v>
      </c>
      <c r="B6" s="45"/>
      <c r="C6" s="45"/>
      <c r="D6" s="45"/>
      <c r="E6" s="45"/>
      <c r="F6" s="46"/>
      <c r="H6" s="36" t="s">
        <v>24</v>
      </c>
      <c r="I6" s="36" t="s">
        <v>28</v>
      </c>
      <c r="J6" s="36">
        <v>3</v>
      </c>
      <c r="K6" s="36">
        <v>3</v>
      </c>
    </row>
    <row r="7" spans="1:11" ht="48" thickBot="1">
      <c r="A7" s="47" t="s">
        <v>12</v>
      </c>
      <c r="B7" s="45"/>
      <c r="C7" s="76" t="s">
        <v>144</v>
      </c>
      <c r="D7" s="99" t="str">
        <f>CONCATENATE("SolicitudGrafica_",D5,".xls")</f>
        <v>SolicitudGrafica_LE_07_04_CO.xls</v>
      </c>
      <c r="E7" s="99"/>
      <c r="F7" s="100"/>
      <c r="H7" s="36" t="s">
        <v>25</v>
      </c>
      <c r="I7" s="36" t="s">
        <v>29</v>
      </c>
      <c r="J7" s="36">
        <v>4</v>
      </c>
      <c r="K7" s="36">
        <v>4</v>
      </c>
    </row>
    <row r="8" spans="1:11" ht="47.25">
      <c r="A8" s="47" t="s">
        <v>54</v>
      </c>
      <c r="B8" s="45"/>
      <c r="C8" s="45"/>
      <c r="D8" s="45"/>
      <c r="E8" s="45"/>
      <c r="F8" s="46"/>
      <c r="I8" s="36" t="s">
        <v>30</v>
      </c>
      <c r="J8" s="36">
        <v>5</v>
      </c>
      <c r="K8" s="36">
        <v>5</v>
      </c>
    </row>
    <row r="9" spans="1:11" ht="47.25">
      <c r="A9" s="47" t="s">
        <v>13</v>
      </c>
      <c r="B9" s="45"/>
      <c r="C9" s="45"/>
      <c r="D9" s="45"/>
      <c r="E9" s="45"/>
      <c r="F9" s="46"/>
      <c r="I9" s="36" t="s">
        <v>31</v>
      </c>
      <c r="J9" s="36">
        <v>6</v>
      </c>
      <c r="K9" s="36">
        <v>6</v>
      </c>
    </row>
    <row r="10" spans="1:11" ht="32.25" thickBot="1">
      <c r="A10" s="48" t="s">
        <v>37</v>
      </c>
      <c r="B10" s="49"/>
      <c r="C10" s="49"/>
      <c r="D10" s="49"/>
      <c r="E10" s="49"/>
      <c r="F10" s="50"/>
      <c r="I10" s="36" t="s">
        <v>32</v>
      </c>
      <c r="J10" s="36">
        <v>7</v>
      </c>
      <c r="K10" s="36">
        <v>7</v>
      </c>
    </row>
    <row r="11" spans="1:11">
      <c r="I11" s="36" t="s">
        <v>33</v>
      </c>
      <c r="J11" s="36">
        <v>8</v>
      </c>
      <c r="K11" s="36">
        <v>8</v>
      </c>
    </row>
    <row r="12" spans="1:11" ht="16.5" thickBot="1">
      <c r="I12" s="36" t="s">
        <v>38</v>
      </c>
      <c r="J12" s="36">
        <v>9</v>
      </c>
      <c r="K12" s="36">
        <v>9</v>
      </c>
    </row>
    <row r="13" spans="1:11">
      <c r="A13" s="101" t="s">
        <v>42</v>
      </c>
      <c r="B13" s="102"/>
      <c r="C13" s="102"/>
      <c r="D13" s="102"/>
      <c r="E13" s="102"/>
      <c r="F13" s="103"/>
      <c r="I13" s="36" t="s">
        <v>34</v>
      </c>
      <c r="J13" s="36">
        <v>10</v>
      </c>
      <c r="K13" s="36">
        <v>10</v>
      </c>
    </row>
    <row r="14" spans="1:11" ht="16.5" thickBot="1">
      <c r="A14" s="47"/>
      <c r="B14" s="45"/>
      <c r="C14" s="45"/>
      <c r="D14" s="45"/>
      <c r="E14" s="45"/>
      <c r="F14" s="46"/>
      <c r="I14" s="36" t="s">
        <v>35</v>
      </c>
      <c r="J14" s="36">
        <v>11</v>
      </c>
      <c r="K14" s="36">
        <v>11</v>
      </c>
    </row>
    <row r="15" spans="1:11">
      <c r="A15" s="44" t="s">
        <v>47</v>
      </c>
      <c r="B15" s="45"/>
      <c r="C15" s="104" t="s">
        <v>50</v>
      </c>
      <c r="D15" s="105"/>
      <c r="E15" s="105"/>
      <c r="F15" s="106"/>
      <c r="J15" s="36">
        <v>12</v>
      </c>
      <c r="K15" s="36">
        <v>12</v>
      </c>
    </row>
    <row r="16" spans="1:11" ht="67.25" customHeight="1">
      <c r="A16" s="47" t="s">
        <v>48</v>
      </c>
      <c r="B16" s="45"/>
      <c r="C16" s="40" t="s">
        <v>16</v>
      </c>
      <c r="D16" s="39" t="s">
        <v>17</v>
      </c>
      <c r="E16" s="39" t="s">
        <v>18</v>
      </c>
      <c r="F16" s="41" t="s">
        <v>51</v>
      </c>
      <c r="J16" s="36">
        <v>13</v>
      </c>
      <c r="K16" s="36">
        <v>13</v>
      </c>
    </row>
    <row r="17" spans="1:11" ht="32" customHeight="1" thickBot="1">
      <c r="A17" s="44" t="s">
        <v>45</v>
      </c>
      <c r="B17" s="45"/>
      <c r="C17" s="42" t="s">
        <v>36</v>
      </c>
      <c r="D17" s="107" t="str">
        <f>CONCATENATE(H21,"_",I21,"_",J21,"_",K45)</f>
        <v>LE_07_04_REC10</v>
      </c>
      <c r="E17" s="108"/>
      <c r="F17" s="109"/>
      <c r="J17" s="36">
        <v>14</v>
      </c>
      <c r="K17" s="36">
        <v>14</v>
      </c>
    </row>
    <row r="18" spans="1:11" ht="79.5" thickBot="1">
      <c r="A18" s="47" t="s">
        <v>49</v>
      </c>
      <c r="B18" s="45"/>
      <c r="C18" s="76" t="s">
        <v>145</v>
      </c>
      <c r="D18" s="99" t="str">
        <f>CONCATENATE("SolicitudGrafica_",D17,".xls")</f>
        <v>SolicitudGrafica_LE_07_04_REC10.xls</v>
      </c>
      <c r="E18" s="99"/>
      <c r="F18" s="100"/>
      <c r="J18" s="36">
        <v>15</v>
      </c>
      <c r="K18" s="36">
        <v>15</v>
      </c>
    </row>
    <row r="19" spans="1:11">
      <c r="A19" s="44" t="s">
        <v>11</v>
      </c>
      <c r="B19" s="45"/>
      <c r="C19" s="45"/>
      <c r="D19" s="45"/>
      <c r="E19" s="45"/>
      <c r="F19" s="46"/>
      <c r="H19" s="36">
        <v>3</v>
      </c>
      <c r="J19" s="36">
        <v>16</v>
      </c>
      <c r="K19" s="36">
        <v>16</v>
      </c>
    </row>
    <row r="20" spans="1:11" ht="63.75" thickBot="1">
      <c r="A20" s="48" t="s">
        <v>52</v>
      </c>
      <c r="B20" s="49"/>
      <c r="C20" s="49"/>
      <c r="D20" s="49"/>
      <c r="E20" s="49"/>
      <c r="F20" s="50"/>
      <c r="H20" s="36">
        <v>4</v>
      </c>
      <c r="I20" s="36">
        <v>5</v>
      </c>
      <c r="J20" s="36">
        <v>4</v>
      </c>
      <c r="K20" s="36">
        <v>17</v>
      </c>
    </row>
    <row r="21" spans="1:11">
      <c r="H21" s="36" t="str">
        <f>IF(INDEX(H4:H7,H20)=H4,"MA",IF(INDEX(H4:H7,H20)=H5,"CN",IF(INDEX(H4:H7,H20)=H6,"CS",IF(INDEX(H4:H7,H20)=H7,"LE"))))</f>
        <v>LE</v>
      </c>
      <c r="I21" s="36" t="str">
        <f>CONCATENATE(IF((I20+2)&lt;10,"0",""),I20+2)</f>
        <v>07</v>
      </c>
      <c r="J21" s="36" t="str">
        <f>CONCATENATE(IF(J20&lt;10,"0",""),J20)</f>
        <v>04</v>
      </c>
      <c r="K21" s="36">
        <v>18</v>
      </c>
    </row>
    <row r="22" spans="1:11">
      <c r="K22" s="36">
        <v>19</v>
      </c>
    </row>
    <row r="23" spans="1:11">
      <c r="K23" s="36">
        <v>20</v>
      </c>
    </row>
    <row r="24" spans="1:11">
      <c r="K24" s="36">
        <v>21</v>
      </c>
    </row>
    <row r="25" spans="1:11">
      <c r="K25" s="36">
        <v>22</v>
      </c>
    </row>
    <row r="26" spans="1:11">
      <c r="K26" s="36">
        <v>23</v>
      </c>
    </row>
    <row r="27" spans="1:11">
      <c r="K27" s="36">
        <v>24</v>
      </c>
    </row>
    <row r="28" spans="1:11">
      <c r="K28" s="36">
        <v>25</v>
      </c>
    </row>
    <row r="29" spans="1:11">
      <c r="K29" s="36">
        <v>26</v>
      </c>
    </row>
    <row r="30" spans="1:11">
      <c r="K30" s="36">
        <v>27</v>
      </c>
    </row>
    <row r="31" spans="1:11">
      <c r="K31" s="36">
        <v>28</v>
      </c>
    </row>
    <row r="32" spans="1:11">
      <c r="K32" s="36">
        <v>29</v>
      </c>
    </row>
    <row r="33" spans="11:11">
      <c r="K33" s="36">
        <v>30</v>
      </c>
    </row>
    <row r="34" spans="11:11">
      <c r="K34" s="36">
        <v>31</v>
      </c>
    </row>
    <row r="35" spans="11:11">
      <c r="K35" s="36">
        <v>32</v>
      </c>
    </row>
    <row r="36" spans="11:11">
      <c r="K36" s="36">
        <v>33</v>
      </c>
    </row>
    <row r="37" spans="11:11">
      <c r="K37" s="36">
        <v>34</v>
      </c>
    </row>
    <row r="38" spans="11:11">
      <c r="K38" s="36">
        <v>35</v>
      </c>
    </row>
    <row r="39" spans="11:11">
      <c r="K39" s="36">
        <v>36</v>
      </c>
    </row>
    <row r="40" spans="11:11">
      <c r="K40" s="36">
        <v>37</v>
      </c>
    </row>
    <row r="41" spans="11:11">
      <c r="K41" s="36">
        <v>38</v>
      </c>
    </row>
    <row r="42" spans="11:11">
      <c r="K42" s="36">
        <v>39</v>
      </c>
    </row>
    <row r="43" spans="11:11">
      <c r="K43" s="36">
        <v>40</v>
      </c>
    </row>
    <row r="44" spans="11:11">
      <c r="K44" s="36">
        <v>1</v>
      </c>
    </row>
    <row r="45" spans="11:11">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6" customWidth="1"/>
    <col min="2" max="2" width="22.1640625" style="36" customWidth="1"/>
    <col min="3" max="3" width="17.33203125" style="36" customWidth="1"/>
    <col min="4" max="4" width="10.83203125" style="36"/>
    <col min="5" max="5" width="11.6640625" style="36" customWidth="1"/>
    <col min="6" max="6" width="12.6640625" style="36" customWidth="1"/>
    <col min="7" max="7" width="11" style="36" customWidth="1"/>
    <col min="8" max="9" width="22.1640625" style="36" customWidth="1"/>
    <col min="10" max="10" width="20.6640625" style="36" customWidth="1"/>
    <col min="11" max="11" width="44.5" style="36" customWidth="1"/>
    <col min="12" max="16384" width="10.83203125" style="36"/>
  </cols>
  <sheetData>
    <row r="1" spans="1:11">
      <c r="A1" s="115" t="s">
        <v>57</v>
      </c>
      <c r="B1" s="115" t="s">
        <v>64</v>
      </c>
      <c r="C1" s="115" t="s">
        <v>65</v>
      </c>
      <c r="D1" s="115" t="s">
        <v>6</v>
      </c>
      <c r="E1" s="115" t="s">
        <v>66</v>
      </c>
      <c r="F1" s="115" t="s">
        <v>67</v>
      </c>
      <c r="G1" s="115" t="s">
        <v>68</v>
      </c>
      <c r="H1" s="116" t="s">
        <v>69</v>
      </c>
      <c r="I1" s="116"/>
      <c r="J1" s="116"/>
    </row>
    <row r="2" spans="1:11">
      <c r="A2" s="115"/>
      <c r="B2" s="115"/>
      <c r="C2" s="115"/>
      <c r="D2" s="115"/>
      <c r="E2" s="115"/>
      <c r="F2" s="115"/>
      <c r="G2" s="115"/>
      <c r="H2" s="55" t="s">
        <v>66</v>
      </c>
      <c r="I2" s="55" t="s">
        <v>67</v>
      </c>
      <c r="J2" s="55" t="s">
        <v>68</v>
      </c>
    </row>
    <row r="3" spans="1:11" s="57" customFormat="1">
      <c r="A3" s="56" t="s">
        <v>70</v>
      </c>
      <c r="B3" s="56" t="s">
        <v>71</v>
      </c>
      <c r="C3" s="56" t="s">
        <v>72</v>
      </c>
      <c r="D3" s="56" t="s">
        <v>73</v>
      </c>
      <c r="E3" s="56" t="s">
        <v>74</v>
      </c>
      <c r="F3" s="56"/>
      <c r="G3" s="56"/>
      <c r="H3" s="56" t="s">
        <v>75</v>
      </c>
      <c r="I3" s="56"/>
      <c r="J3" s="56"/>
    </row>
    <row r="4" spans="1:11" s="57" customFormat="1">
      <c r="A4" s="58" t="s">
        <v>58</v>
      </c>
      <c r="B4" s="58" t="s">
        <v>76</v>
      </c>
      <c r="C4" s="58" t="s">
        <v>72</v>
      </c>
      <c r="D4" s="58" t="s">
        <v>73</v>
      </c>
      <c r="E4" s="58" t="s">
        <v>77</v>
      </c>
      <c r="F4" s="58" t="s">
        <v>78</v>
      </c>
      <c r="G4" s="58"/>
      <c r="H4" s="58" t="s">
        <v>79</v>
      </c>
      <c r="I4" s="58" t="s">
        <v>80</v>
      </c>
      <c r="J4" s="58"/>
    </row>
    <row r="5" spans="1:11" s="57" customFormat="1">
      <c r="A5" s="59" t="s">
        <v>81</v>
      </c>
      <c r="B5" s="58" t="s">
        <v>82</v>
      </c>
      <c r="C5" s="58" t="s">
        <v>72</v>
      </c>
      <c r="D5" s="58" t="s">
        <v>73</v>
      </c>
      <c r="E5" s="58" t="s">
        <v>77</v>
      </c>
      <c r="F5" s="58" t="s">
        <v>78</v>
      </c>
      <c r="G5" s="60"/>
      <c r="H5" s="58" t="s">
        <v>79</v>
      </c>
      <c r="I5" s="58" t="s">
        <v>80</v>
      </c>
      <c r="J5" s="60"/>
    </row>
    <row r="6" spans="1:11" s="57" customFormat="1">
      <c r="A6" s="58" t="s">
        <v>59</v>
      </c>
      <c r="B6" s="58" t="s">
        <v>83</v>
      </c>
      <c r="C6" s="58" t="s">
        <v>72</v>
      </c>
      <c r="D6" s="58" t="s">
        <v>73</v>
      </c>
      <c r="E6" s="58" t="s">
        <v>77</v>
      </c>
      <c r="F6" s="58" t="s">
        <v>78</v>
      </c>
      <c r="G6" s="58" t="s">
        <v>74</v>
      </c>
      <c r="H6" s="58" t="s">
        <v>79</v>
      </c>
      <c r="I6" s="58" t="s">
        <v>80</v>
      </c>
      <c r="J6" s="58" t="s">
        <v>84</v>
      </c>
    </row>
    <row r="7" spans="1:11" s="57" customFormat="1" ht="25.5">
      <c r="A7" s="58" t="s">
        <v>85</v>
      </c>
      <c r="B7" s="58" t="s">
        <v>86</v>
      </c>
      <c r="C7" s="58" t="s">
        <v>72</v>
      </c>
      <c r="D7" s="58" t="s">
        <v>73</v>
      </c>
      <c r="E7" s="58" t="s">
        <v>77</v>
      </c>
      <c r="F7" s="58" t="s">
        <v>78</v>
      </c>
      <c r="G7" s="58"/>
      <c r="H7" s="58" t="s">
        <v>79</v>
      </c>
      <c r="I7" s="58" t="s">
        <v>80</v>
      </c>
      <c r="J7" s="58"/>
    </row>
    <row r="8" spans="1:11" s="57" customFormat="1" ht="25.5">
      <c r="A8" s="58" t="s">
        <v>87</v>
      </c>
      <c r="B8" s="58" t="s">
        <v>88</v>
      </c>
      <c r="C8" s="58" t="s">
        <v>72</v>
      </c>
      <c r="D8" s="58" t="s">
        <v>73</v>
      </c>
      <c r="E8" s="58" t="s">
        <v>77</v>
      </c>
      <c r="F8" s="58" t="s">
        <v>78</v>
      </c>
      <c r="G8" s="58"/>
      <c r="H8" s="58" t="s">
        <v>79</v>
      </c>
      <c r="I8" s="58" t="s">
        <v>80</v>
      </c>
      <c r="J8" s="58"/>
    </row>
    <row r="9" spans="1:11" s="57" customFormat="1">
      <c r="A9" s="58" t="s">
        <v>89</v>
      </c>
      <c r="B9" s="58" t="s">
        <v>90</v>
      </c>
      <c r="C9" s="58" t="s">
        <v>72</v>
      </c>
      <c r="D9" s="58" t="s">
        <v>73</v>
      </c>
      <c r="E9" s="58" t="s">
        <v>77</v>
      </c>
      <c r="F9" s="58" t="s">
        <v>78</v>
      </c>
      <c r="G9" s="58"/>
      <c r="H9" s="58" t="s">
        <v>79</v>
      </c>
      <c r="I9" s="58" t="s">
        <v>80</v>
      </c>
      <c r="J9" s="58"/>
    </row>
    <row r="10" spans="1:11" s="57" customFormat="1">
      <c r="A10" s="58" t="s">
        <v>91</v>
      </c>
      <c r="B10" s="58" t="s">
        <v>92</v>
      </c>
      <c r="C10" s="58" t="s">
        <v>72</v>
      </c>
      <c r="D10" s="58" t="s">
        <v>73</v>
      </c>
      <c r="E10" s="58" t="s">
        <v>93</v>
      </c>
      <c r="F10" s="58"/>
      <c r="G10" s="58"/>
      <c r="H10" s="58" t="s">
        <v>75</v>
      </c>
      <c r="I10" s="58"/>
      <c r="J10" s="58"/>
    </row>
    <row r="11" spans="1:11" s="57" customFormat="1" ht="25.5">
      <c r="A11" s="58" t="s">
        <v>94</v>
      </c>
      <c r="B11" s="58" t="s">
        <v>95</v>
      </c>
      <c r="C11" s="58" t="s">
        <v>72</v>
      </c>
      <c r="D11" s="58" t="s">
        <v>73</v>
      </c>
      <c r="E11" s="58" t="s">
        <v>77</v>
      </c>
      <c r="F11" s="58" t="s">
        <v>78</v>
      </c>
      <c r="G11" s="58"/>
      <c r="H11" s="58" t="s">
        <v>79</v>
      </c>
      <c r="I11" s="58" t="s">
        <v>80</v>
      </c>
      <c r="J11" s="58"/>
    </row>
    <row r="12" spans="1:11" s="57" customFormat="1">
      <c r="A12" s="58" t="s">
        <v>96</v>
      </c>
      <c r="B12" s="58" t="s">
        <v>97</v>
      </c>
      <c r="C12" s="58" t="s">
        <v>72</v>
      </c>
      <c r="D12" s="58" t="s">
        <v>73</v>
      </c>
      <c r="E12" s="58" t="s">
        <v>77</v>
      </c>
      <c r="F12" s="58" t="s">
        <v>78</v>
      </c>
      <c r="G12" s="58"/>
      <c r="H12" s="58" t="s">
        <v>79</v>
      </c>
      <c r="I12" s="58" t="s">
        <v>80</v>
      </c>
      <c r="J12" s="58"/>
    </row>
    <row r="13" spans="1:11" ht="63">
      <c r="A13" s="61" t="s">
        <v>98</v>
      </c>
      <c r="B13" s="61" t="s">
        <v>99</v>
      </c>
      <c r="C13" s="58" t="s">
        <v>72</v>
      </c>
      <c r="D13" s="62" t="s">
        <v>100</v>
      </c>
      <c r="E13" s="62"/>
      <c r="F13" s="63" t="s">
        <v>142</v>
      </c>
      <c r="G13" s="61"/>
      <c r="H13" s="58"/>
      <c r="I13" s="58" t="s">
        <v>75</v>
      </c>
      <c r="J13" s="61"/>
      <c r="K13" s="36" t="s">
        <v>101</v>
      </c>
    </row>
    <row r="14" spans="1:11">
      <c r="A14" s="61" t="s">
        <v>102</v>
      </c>
      <c r="B14" s="61" t="s">
        <v>103</v>
      </c>
      <c r="C14" s="58" t="s">
        <v>72</v>
      </c>
      <c r="D14" s="62" t="s">
        <v>73</v>
      </c>
      <c r="E14" s="62"/>
      <c r="F14" s="63" t="s">
        <v>143</v>
      </c>
      <c r="G14" s="61"/>
      <c r="H14" s="58"/>
      <c r="I14" s="58" t="s">
        <v>75</v>
      </c>
      <c r="J14" s="61"/>
    </row>
    <row r="15" spans="1:11" ht="31.5">
      <c r="A15" s="61" t="s">
        <v>104</v>
      </c>
      <c r="B15" s="61" t="s">
        <v>105</v>
      </c>
      <c r="C15" s="58" t="s">
        <v>106</v>
      </c>
      <c r="D15" s="61" t="s">
        <v>100</v>
      </c>
      <c r="E15" s="61" t="s">
        <v>141</v>
      </c>
      <c r="F15" s="61"/>
      <c r="G15" s="61"/>
      <c r="H15" s="58" t="s">
        <v>75</v>
      </c>
      <c r="I15" s="61"/>
      <c r="J15" s="61"/>
      <c r="K15" s="36" t="s">
        <v>107</v>
      </c>
    </row>
    <row r="16" spans="1:11" ht="94.5">
      <c r="A16" s="63" t="s">
        <v>108</v>
      </c>
      <c r="B16" s="63"/>
      <c r="C16" s="59" t="s">
        <v>106</v>
      </c>
      <c r="D16" s="63" t="s">
        <v>109</v>
      </c>
      <c r="E16" s="62" t="s">
        <v>139</v>
      </c>
      <c r="F16" s="62" t="s">
        <v>140</v>
      </c>
      <c r="G16" s="62"/>
      <c r="H16" s="63" t="s">
        <v>110</v>
      </c>
      <c r="I16" s="63" t="s">
        <v>111</v>
      </c>
      <c r="J16" s="62"/>
      <c r="K16" s="64" t="s">
        <v>112</v>
      </c>
    </row>
    <row r="17" spans="1:11" ht="25.5">
      <c r="A17" s="58" t="s">
        <v>113</v>
      </c>
      <c r="B17" s="58"/>
      <c r="C17" s="58" t="s">
        <v>72</v>
      </c>
      <c r="D17" s="58" t="s">
        <v>73</v>
      </c>
      <c r="E17" s="58" t="s">
        <v>114</v>
      </c>
      <c r="F17" s="58" t="s">
        <v>115</v>
      </c>
      <c r="G17" s="58"/>
      <c r="H17" s="65" t="s">
        <v>116</v>
      </c>
      <c r="I17" s="65" t="s">
        <v>117</v>
      </c>
      <c r="J17" s="58"/>
      <c r="K17" s="66" t="s">
        <v>118</v>
      </c>
    </row>
    <row r="20" spans="1:11">
      <c r="A20" s="67" t="s">
        <v>119</v>
      </c>
    </row>
    <row r="21" spans="1:11">
      <c r="A21" s="68" t="s">
        <v>120</v>
      </c>
      <c r="B21" s="69" t="s">
        <v>121</v>
      </c>
      <c r="C21" s="70" t="s">
        <v>122</v>
      </c>
      <c r="D21" s="69"/>
      <c r="E21" s="69"/>
    </row>
    <row r="22" spans="1:11">
      <c r="A22" s="71" t="s">
        <v>123</v>
      </c>
      <c r="B22" s="72" t="s">
        <v>124</v>
      </c>
      <c r="C22" s="73" t="s">
        <v>125</v>
      </c>
      <c r="D22" s="72"/>
      <c r="E22" s="72"/>
    </row>
    <row r="23" spans="1:11">
      <c r="A23" s="71" t="s">
        <v>126</v>
      </c>
      <c r="B23" s="72" t="s">
        <v>127</v>
      </c>
      <c r="C23" s="73" t="s">
        <v>128</v>
      </c>
      <c r="D23" s="72"/>
      <c r="E23" s="72"/>
    </row>
    <row r="24" spans="1:11" ht="31.5">
      <c r="A24" s="71" t="s">
        <v>129</v>
      </c>
      <c r="B24" s="72" t="s">
        <v>130</v>
      </c>
      <c r="C24" s="73" t="s">
        <v>131</v>
      </c>
      <c r="D24" s="72"/>
      <c r="E24" s="72"/>
    </row>
    <row r="25" spans="1:11">
      <c r="A25" s="71" t="s">
        <v>132</v>
      </c>
      <c r="B25" s="72" t="s">
        <v>133</v>
      </c>
      <c r="C25" s="73" t="s">
        <v>134</v>
      </c>
      <c r="D25" s="72"/>
      <c r="E25" s="72"/>
    </row>
    <row r="26" spans="1:11" ht="63">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2015-04-13T17:09:51Z</dcterms:modified>
</cp:coreProperties>
</file>