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6" i="1" l="1"/>
  <c r="H26" i="1"/>
  <c r="F26" i="1"/>
  <c r="G26" i="1"/>
  <c r="C26" i="1"/>
  <c r="I25" i="1"/>
  <c r="H25" i="1"/>
  <c r="F25" i="1"/>
  <c r="G25" i="1"/>
  <c r="C25" i="1"/>
  <c r="I24" i="1"/>
  <c r="H24" i="1"/>
  <c r="F24" i="1"/>
  <c r="G24" i="1"/>
  <c r="C24" i="1"/>
  <c r="I23" i="1"/>
  <c r="H23" i="1"/>
  <c r="F23" i="1"/>
  <c r="G23" i="1"/>
  <c r="C23" i="1"/>
  <c r="I22" i="1"/>
  <c r="H22" i="1"/>
  <c r="F22" i="1"/>
  <c r="G22" i="1"/>
  <c r="C22" i="1"/>
  <c r="I21" i="1"/>
  <c r="H21" i="1"/>
  <c r="F21" i="1"/>
  <c r="G21" i="1"/>
  <c r="C21" i="1"/>
  <c r="I20" i="1"/>
  <c r="H20" i="1"/>
  <c r="F20" i="1"/>
  <c r="G20" i="1"/>
  <c r="C20" i="1"/>
  <c r="I19" i="1"/>
  <c r="H19" i="1"/>
  <c r="F19" i="1"/>
  <c r="G19" i="1"/>
  <c r="C19" i="1"/>
  <c r="I18" i="1"/>
  <c r="H18" i="1"/>
  <c r="F18" i="1"/>
  <c r="G18" i="1"/>
  <c r="C18" i="1"/>
  <c r="I17" i="1"/>
  <c r="H17" i="1"/>
  <c r="F17" i="1"/>
  <c r="G17" i="1"/>
  <c r="C17" i="1"/>
  <c r="I16" i="1"/>
  <c r="H16" i="1"/>
  <c r="F16" i="1"/>
  <c r="G16" i="1"/>
  <c r="C16" i="1"/>
  <c r="I15" i="1"/>
  <c r="H15" i="1"/>
  <c r="F15" i="1"/>
  <c r="G15" i="1"/>
  <c r="C15" i="1"/>
  <c r="D18" i="2"/>
  <c r="D7" i="2"/>
  <c r="I10" i="1"/>
  <c r="F10" i="1"/>
  <c r="G10" i="1"/>
  <c r="H10" i="1"/>
  <c r="A11" i="1"/>
  <c r="I11" i="1"/>
  <c r="F11" i="1"/>
  <c r="G11" i="1"/>
  <c r="H11" i="1"/>
  <c r="I12" i="1"/>
  <c r="F12" i="1"/>
  <c r="G12" i="1"/>
  <c r="H12" i="1"/>
  <c r="I13" i="1"/>
  <c r="F13" i="1"/>
  <c r="G13" i="1"/>
  <c r="H13" i="1"/>
  <c r="I14" i="1"/>
  <c r="F14" i="1"/>
  <c r="G14" i="1"/>
  <c r="H14"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1" i="1"/>
  <c r="C12" i="1"/>
  <c r="C13" i="1"/>
  <c r="C14" i="1"/>
  <c r="F5" i="1"/>
  <c r="I21" i="2"/>
  <c r="K45" i="2"/>
  <c r="H21" i="2"/>
  <c r="J21" i="2"/>
  <c r="D17" i="2"/>
  <c r="D5" i="2"/>
</calcChain>
</file>

<file path=xl/sharedStrings.xml><?xml version="1.0" encoding="utf-8"?>
<sst xmlns="http://schemas.openxmlformats.org/spreadsheetml/2006/main" count="245" uniqueCount="164">
  <si>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</si>
  <si>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</si>
  <si>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</si>
  <si>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</si>
  <si>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</si>
  <si>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</si>
  <si>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</si>
  <si>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</si>
  <si>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</si>
  <si>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</si>
  <si>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</si>
  <si>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</si>
  <si>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</si>
  <si>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</si>
  <si>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</si>
  <si>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</si>
  <si>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</si>
  <si>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</si>
  <si>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</si>
  <si>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</si>
  <si>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</si>
  <si>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</si>
  <si>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</si>
  <si>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</si>
  <si>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</si>
  <si>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</si>
  <si>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</si>
  <si>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</si>
  <si>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</si>
  <si>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</si>
  <si>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</si>
  <si>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</si>
  <si>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</si>
  <si>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</si>
  <si>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</si>
  <si>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</si>
  <si>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</si>
  <si>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</si>
  <si>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</si>
  <si>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</si>
  <si>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</si>
  <si>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</si>
  <si>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</si>
  <si>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</si>
  <si>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</si>
  <si>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</si>
  <si>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</si>
  <si>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</si>
  <si>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</si>
  <si>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</si>
  <si>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</si>
  <si>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</si>
  <si>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</si>
  <si>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</si>
  <si>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</si>
  <si>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</si>
  <si>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</si>
  <si>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</si>
  <si>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</si>
  <si>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</si>
  <si>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</si>
  <si>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</si>
  <si>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</si>
  <si>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</si>
  <si>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</si>
  <si>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</si>
  <si>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</si>
  <si>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</si>
  <si>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</si>
  <si>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</si>
  <si>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</si>
  <si>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</si>
  <si>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</si>
  <si>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</si>
  <si>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</si>
  <si>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</si>
  <si>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</si>
  <si>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</si>
  <si>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</si>
  <si>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</si>
  <si>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</si>
  <si>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</si>
  <si>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</si>
  <si>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</si>
  <si>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</si>
  <si>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</si>
  <si>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</si>
  <si>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</si>
  <si>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</si>
  <si>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</si>
  <si>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</si>
  <si>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</si>
  <si>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</si>
  <si>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</si>
  <si>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</si>
  <si>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</si>
  <si>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</si>
  <si>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</si>
  <si>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</si>
  <si>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</si>
  <si>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</si>
  <si>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</si>
  <si>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</si>
  <si>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</si>
  <si>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</si>
  <si>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</si>
  <si>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</si>
  <si>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</si>
  <si>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</si>
  <si>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</si>
  <si>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</si>
  <si>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</si>
  <si>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</si>
  <si>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</si>
  <si>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</si>
  <si>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</si>
  <si>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</si>
  <si>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</si>
  <si>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</si>
  <si>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</si>
  <si>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</si>
  <si>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</si>
  <si>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</si>
  <si>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</si>
  <si>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</si>
  <si>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</si>
  <si>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</si>
  <si>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</si>
  <si>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</si>
  <si>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</si>
  <si>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</si>
  <si>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</si>
  <si>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</si>
  <si>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</si>
  <si>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</si>
  <si>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</si>
  <si>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</si>
  <si>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</si>
  <si>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</si>
  <si>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</si>
  <si>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</si>
  <si>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</si>
  <si>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</si>
  <si>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</si>
  <si>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</si>
  <si>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</si>
  <si>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</si>
  <si>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</si>
  <si>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</si>
  <si>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Múltiplos y divisores</t>
  </si>
  <si>
    <t>IMG01</t>
  </si>
  <si>
    <t>IMG03</t>
  </si>
  <si>
    <t>Ilustración</t>
  </si>
  <si>
    <t>IMG04</t>
  </si>
  <si>
    <t>IMG05</t>
  </si>
  <si>
    <t>IMG06</t>
  </si>
  <si>
    <t>MA_04_03_CO_REC30</t>
  </si>
  <si>
    <t>8 casas iguales con números en sus puertas</t>
  </si>
  <si>
    <t xml:space="preserve">Ramo de flores (pueden ser rosas, deben verse bastantes), 5 jarrones o floreros amarillos y 3 azules. Los floreros deben ser iguales. </t>
  </si>
  <si>
    <t>Ver observaciones (última columna de esta tabla)</t>
  </si>
  <si>
    <t>Niños estudiando</t>
  </si>
  <si>
    <t>Niña en el tablero</t>
  </si>
  <si>
    <t>Imagen de dos señoras en una floristería</t>
  </si>
  <si>
    <t>Niño en el tablero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</si>
</sst>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21" fillId="0" borderId="5" xfId="0" applyFont="1" applyBorder="1" applyAlignment="1">
      <alignment vertical="center" wrapText="1"/>
    </xf>
    <xf numFmtId="0" fontId="0" fillId="0" borderId="5" xfId="0" applyBorder="1"/>
    <xf numFmtId="0" fontId="21" fillId="0" borderId="0" xfId="0" applyFont="1" applyAlignment="1">
      <alignment vertical="center" wrapText="1"/>
    </xf>
    <xf numFmtId="0" fontId="13" fillId="0" borderId="5" xfId="0" applyFont="1" applyBorder="1" applyAlignment="1">
      <alignment horizontal="left" vertical="center" wrapText="1"/>
    </xf>
    <xf numFmtId="0" fontId="7" fillId="0" borderId="5" xfId="0" applyFont="1" applyBorder="1" applyAlignment="1">
      <alignment horizontal="left" vertical="center" wrapText="1"/>
    </xf>
    <xf numFmtId="1" fontId="8" fillId="0" borderId="5" xfId="0" quotePrefix="1" applyNumberFormat="1" applyFont="1" applyFill="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5" xfId="0" applyNumberFormat="1" applyFont="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6" fillId="0" borderId="5" xfId="0" applyFont="1" applyBorder="1" applyAlignment="1">
      <alignment horizontal="left" vertical="center" wrapText="1"/>
    </xf>
    <xf numFmtId="0" fontId="3" fillId="5" borderId="35" xfId="0" applyFont="1" applyFill="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174625</xdr:colOff>
      <xdr:row>11</xdr:row>
      <xdr:rowOff>55563</xdr:rowOff>
    </xdr:from>
    <xdr:to>
      <xdr:col>10</xdr:col>
      <xdr:colOff>5114290</xdr:colOff>
      <xdr:row>11</xdr:row>
      <xdr:rowOff>737553</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33813" y="2365376"/>
          <a:ext cx="4939665" cy="681990"/>
        </a:xfrm>
        <a:prstGeom prst="rect">
          <a:avLst/>
        </a:prstGeom>
        <a:noFill/>
        <a:ln>
          <a:noFill/>
        </a:ln>
      </xdr:spPr>
    </xdr:pic>
    <xdr:clientData/>
  </xdr:twoCellAnchor>
  <xdr:twoCellAnchor editAs="oneCell">
    <xdr:from>
      <xdr:col>10</xdr:col>
      <xdr:colOff>2103438</xdr:colOff>
      <xdr:row>13</xdr:row>
      <xdr:rowOff>134937</xdr:rowOff>
    </xdr:from>
    <xdr:to>
      <xdr:col>10</xdr:col>
      <xdr:colOff>3492183</xdr:colOff>
      <xdr:row>13</xdr:row>
      <xdr:rowOff>1614487</xdr:rowOff>
    </xdr:to>
    <xdr:pic>
      <xdr:nvPicPr>
        <xdr:cNvPr id="4" name="Picture 9"/>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62626" y="3849687"/>
          <a:ext cx="1388745" cy="1479550"/>
        </a:xfrm>
        <a:prstGeom prst="rect">
          <a:avLst/>
        </a:prstGeom>
        <a:noFill/>
        <a:ln w="9525">
          <a:solidFill>
            <a:schemeClr val="tx1"/>
          </a:solidFill>
          <a:miter lim="800000"/>
          <a:headEnd/>
          <a:tailEnd/>
        </a:ln>
        <a:effectLst/>
        <a:extLst/>
      </xdr:spPr>
    </xdr:pic>
    <xdr:clientData/>
  </xdr:twoCellAnchor>
  <xdr:twoCellAnchor editAs="oneCell">
    <xdr:from>
      <xdr:col>10</xdr:col>
      <xdr:colOff>1293813</xdr:colOff>
      <xdr:row>9</xdr:row>
      <xdr:rowOff>47741</xdr:rowOff>
    </xdr:from>
    <xdr:to>
      <xdr:col>10</xdr:col>
      <xdr:colOff>4024313</xdr:colOff>
      <xdr:row>9</xdr:row>
      <xdr:rowOff>1984374</xdr:rowOff>
    </xdr:to>
    <xdr:pic>
      <xdr:nvPicPr>
        <xdr:cNvPr id="5" name="Imagen 4" descr="Two cute school boys working on their homework togeth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53001" y="2000366"/>
          <a:ext cx="2730500" cy="1936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1341438</xdr:colOff>
      <xdr:row>10</xdr:row>
      <xdr:rowOff>50458</xdr:rowOff>
    </xdr:from>
    <xdr:to>
      <xdr:col>10</xdr:col>
      <xdr:colOff>3952875</xdr:colOff>
      <xdr:row>10</xdr:row>
      <xdr:rowOff>1911349</xdr:rowOff>
    </xdr:to>
    <xdr:pic>
      <xdr:nvPicPr>
        <xdr:cNvPr id="6" name="Imagen 5" descr="Schoolgirl writing a result on a blackboar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700626" y="4154146"/>
          <a:ext cx="2611437" cy="18608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1079500</xdr:colOff>
      <xdr:row>12</xdr:row>
      <xdr:rowOff>87312</xdr:rowOff>
    </xdr:from>
    <xdr:to>
      <xdr:col>10</xdr:col>
      <xdr:colOff>4023230</xdr:colOff>
      <xdr:row>12</xdr:row>
      <xdr:rowOff>2182812</xdr:rowOff>
    </xdr:to>
    <xdr:pic>
      <xdr:nvPicPr>
        <xdr:cNvPr id="7" name="Imagen 6" descr="Senior customer buying red roses flower shop florist women worki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8688" y="7112000"/>
          <a:ext cx="294373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1285876</xdr:colOff>
      <xdr:row>14</xdr:row>
      <xdr:rowOff>95250</xdr:rowOff>
    </xdr:from>
    <xdr:to>
      <xdr:col>10</xdr:col>
      <xdr:colOff>4349387</xdr:colOff>
      <xdr:row>14</xdr:row>
      <xdr:rowOff>2282824</xdr:rowOff>
    </xdr:to>
    <xdr:pic>
      <xdr:nvPicPr>
        <xdr:cNvPr id="8" name="Imagen 7" descr="Portrait of smiling schoolboy showing thumb up while standing by the blackboard"/>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645064" y="11557000"/>
          <a:ext cx="3063511" cy="2187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7.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0</v>
      </c>
      <c r="C2" s="88" t="s">
        <v>22</v>
      </c>
      <c r="D2" s="89"/>
      <c r="F2" s="81" t="s">
        <v>1</v>
      </c>
      <c r="G2" s="82"/>
      <c r="H2" s="50"/>
      <c r="I2" s="50"/>
      <c r="J2" s="16"/>
    </row>
    <row r="3" spans="1:16" ht="15.75" x14ac:dyDescent="0.25">
      <c r="A3" s="1"/>
      <c r="B3" s="4" t="s">
        <v>9</v>
      </c>
      <c r="C3" s="90">
        <v>4</v>
      </c>
      <c r="D3" s="91"/>
      <c r="F3" s="83"/>
      <c r="G3" s="84"/>
      <c r="H3" s="50"/>
      <c r="I3" s="50"/>
      <c r="J3" s="16"/>
    </row>
    <row r="4" spans="1:16" ht="16.5" x14ac:dyDescent="0.3">
      <c r="A4" s="1"/>
      <c r="B4" s="4" t="s">
        <v>55</v>
      </c>
      <c r="C4" s="90" t="s">
        <v>149</v>
      </c>
      <c r="D4" s="91"/>
      <c r="E4" s="5"/>
      <c r="F4" s="49" t="s">
        <v>56</v>
      </c>
      <c r="G4" s="48" t="s">
        <v>57</v>
      </c>
      <c r="H4" s="50"/>
      <c r="I4" s="50"/>
      <c r="J4" s="16"/>
      <c r="K4" s="16"/>
    </row>
    <row r="5" spans="1:16" ht="16.5" thickBot="1" x14ac:dyDescent="0.3">
      <c r="A5" s="1"/>
      <c r="B5" s="6" t="s">
        <v>2</v>
      </c>
      <c r="C5" s="92" t="s">
        <v>148</v>
      </c>
      <c r="D5" s="93"/>
      <c r="E5" s="5"/>
      <c r="F5" s="47" t="str">
        <f>IF(G4="Recurso","Motor del recurso","")</f>
        <v>Motor del recurso</v>
      </c>
      <c r="G5" s="47" t="s">
        <v>103</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41</v>
      </c>
      <c r="C7" s="8" t="s">
        <v>156</v>
      </c>
      <c r="D7" s="33" t="s">
        <v>40</v>
      </c>
      <c r="F7" s="1"/>
      <c r="G7" s="1"/>
      <c r="H7" s="1"/>
      <c r="I7" s="1"/>
      <c r="J7" s="16"/>
      <c r="K7" s="16"/>
    </row>
    <row r="8" spans="1:16" s="9" customFormat="1" ht="16.5" thickBot="1" x14ac:dyDescent="0.3">
      <c r="A8" s="10"/>
      <c r="B8" s="10"/>
      <c r="C8" s="10"/>
      <c r="D8" s="11"/>
      <c r="E8" s="11"/>
      <c r="F8" s="85" t="s">
        <v>63</v>
      </c>
      <c r="G8" s="86"/>
      <c r="H8" s="86"/>
      <c r="I8" s="87"/>
      <c r="J8" s="18"/>
      <c r="K8" s="12"/>
      <c r="L8" s="2"/>
      <c r="M8" s="2"/>
      <c r="N8" s="2"/>
      <c r="O8" s="2"/>
      <c r="P8" s="2"/>
    </row>
    <row r="9" spans="1:16" ht="26.25" thickBot="1" x14ac:dyDescent="0.3">
      <c r="A9" s="31" t="s">
        <v>3</v>
      </c>
      <c r="B9" s="24" t="s">
        <v>10</v>
      </c>
      <c r="C9" s="23" t="s">
        <v>4</v>
      </c>
      <c r="D9" s="23" t="s">
        <v>5</v>
      </c>
      <c r="E9" s="23" t="s">
        <v>6</v>
      </c>
      <c r="F9" s="70" t="s">
        <v>62</v>
      </c>
      <c r="G9" s="70" t="s">
        <v>60</v>
      </c>
      <c r="H9" s="70" t="s">
        <v>61</v>
      </c>
      <c r="I9" s="70" t="s">
        <v>138</v>
      </c>
      <c r="J9" s="24" t="s">
        <v>7</v>
      </c>
      <c r="K9" s="113" t="s">
        <v>8</v>
      </c>
    </row>
    <row r="10" spans="1:16" s="12" customFormat="1" ht="170.1" customHeight="1" x14ac:dyDescent="0.25">
      <c r="A10" s="13" t="s">
        <v>150</v>
      </c>
      <c r="B10" s="112">
        <v>63227611</v>
      </c>
      <c r="C10" s="25" t="str">
        <f t="shared" ref="C10:C14" si="0">IF(OR(B10&lt;&gt;"",J10&lt;&gt;""),IF($G$4="Recurso",CONCATENATE($G$4," ",$G$5),$G$4),"")</f>
        <v>Recurso F13</v>
      </c>
      <c r="D10" s="73" t="s">
        <v>146</v>
      </c>
      <c r="E10" s="14" t="s">
        <v>147</v>
      </c>
      <c r="F10" s="14" t="str">
        <f t="shared" ref="F10:F65" si="1">IF(OR(B10&lt;&gt;"",J10&lt;&gt;""),CONCATENATE($C$7,"_",$A10,IF($G$4="Cuaderno de Estudio","_small",CONCATENATE(IF(I10="","","n"),IF(LEFT($G$5,1)="F",".jpg",".png")))),"")</f>
        <v>MA_04_03_CO_REC30_IMG01.jpg</v>
      </c>
      <c r="G10" s="14" t="str">
        <f>IF(F10&lt;&gt;"",IF($G$4="Recurso",IF(LEFT($G$5,1)="M",VLOOKUP($G$5,'Definición técnica de imagenes'!$A$3:$G$17,5,FALSE),IF($G$5="F1",'Definición técnica de imagenes'!$E$15,'Definición técnica de imagenes'!$F$13)),'Definición técnica de imagenes'!$E$16),"")</f>
        <v>800 x 460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75" t="s">
        <v>160</v>
      </c>
      <c r="K10" s="76"/>
    </row>
    <row r="11" spans="1:16" s="12" customFormat="1" ht="159.94999999999999" customHeight="1" x14ac:dyDescent="0.25">
      <c r="A11" s="13" t="str">
        <f t="shared" ref="A11" si="3">IF(OR(B11&lt;&gt;"",J11&lt;&gt;""),CONCATENATE(LEFT(A10,3),IF(MID(A10,4,2)+1&lt;10,CONCATENATE("0",MID(A10,4,2)+1))),"")</f>
        <v>IMG02</v>
      </c>
      <c r="B11" s="30">
        <v>92395162</v>
      </c>
      <c r="C11" s="25" t="str">
        <f t="shared" si="0"/>
        <v>Recurso F13</v>
      </c>
      <c r="D11" s="73" t="s">
        <v>146</v>
      </c>
      <c r="E11" s="14" t="s">
        <v>147</v>
      </c>
      <c r="F11" s="14" t="str">
        <f t="shared" si="1"/>
        <v>MA_04_03_CO_REC30_IMG02.jpg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75" t="s">
        <v>161</v>
      </c>
      <c r="K11"/>
    </row>
    <row r="12" spans="1:16" s="12" customFormat="1" ht="69.95" customHeight="1" x14ac:dyDescent="0.25">
      <c r="A12" s="74" t="s">
        <v>151</v>
      </c>
      <c r="B12" s="78" t="s">
        <v>159</v>
      </c>
      <c r="C12" s="25" t="str">
        <f t="shared" si="0"/>
        <v>Recurso F13</v>
      </c>
      <c r="D12" s="14" t="s">
        <v>152</v>
      </c>
      <c r="E12" s="14" t="s">
        <v>147</v>
      </c>
      <c r="F12" s="14" t="str">
        <f t="shared" si="1"/>
        <v>MA_04_03_CO_REC30_IMG03.jpg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77" t="s">
        <v>157</v>
      </c>
      <c r="K12" s="76"/>
    </row>
    <row r="13" spans="1:16" s="12" customFormat="1" ht="180" customHeight="1" x14ac:dyDescent="0.25">
      <c r="A13" s="74" t="s">
        <v>153</v>
      </c>
      <c r="B13" s="79">
        <v>127233329</v>
      </c>
      <c r="C13" s="25" t="str">
        <f t="shared" si="0"/>
        <v>Recurso F13</v>
      </c>
      <c r="D13" s="14" t="s">
        <v>146</v>
      </c>
      <c r="E13" s="14" t="s">
        <v>147</v>
      </c>
      <c r="F13" s="14" t="str">
        <f t="shared" si="1"/>
        <v>MA_04_03_CO_REC30_IMG04.jpg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29" t="s">
        <v>162</v>
      </c>
      <c r="K13" s="76"/>
    </row>
    <row r="14" spans="1:16" s="12" customFormat="1" ht="170.1" customHeight="1" x14ac:dyDescent="0.25">
      <c r="A14" s="74" t="s">
        <v>154</v>
      </c>
      <c r="B14" s="80" t="s">
        <v>159</v>
      </c>
      <c r="C14" s="25" t="str">
        <f t="shared" si="0"/>
        <v>Recurso F13</v>
      </c>
      <c r="D14" s="73" t="s">
        <v>152</v>
      </c>
      <c r="E14" s="14" t="s">
        <v>147</v>
      </c>
      <c r="F14" s="14" t="str">
        <f t="shared" si="1"/>
        <v>MA_04_03_CO_REC30_IMG05.jpg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29" t="s">
        <v>158</v>
      </c>
      <c r="K14" s="20"/>
    </row>
    <row r="15" spans="1:16" s="12" customFormat="1" ht="180" customHeight="1" x14ac:dyDescent="0.25">
      <c r="A15" s="74" t="s">
        <v>155</v>
      </c>
      <c r="B15" s="30">
        <v>186067340</v>
      </c>
      <c r="C15" s="25" t="str">
        <f t="shared" ref="C15:C17" si="4">IF(OR(B15&lt;&gt;"",J15&lt;&gt;""),IF($G$4="Recurso",CONCATENATE($G$4," ",$G$5),$G$4),"")</f>
        <v>Recurso F13</v>
      </c>
      <c r="D15" s="73" t="s">
        <v>146</v>
      </c>
      <c r="E15" s="14" t="s">
        <v>147</v>
      </c>
      <c r="F15" s="14" t="str">
        <f t="shared" ref="F15:F17" si="5">IF(OR(B15&lt;&gt;"",J15&lt;&gt;""),CONCATENATE($C$7,"_",$A15,IF($G$4="Cuaderno de Estudio","_small",CONCATENATE(IF(I15="","","n"),IF(LEFT($G$5,1)="F",".jpg",".png")))),"")</f>
        <v>MA_04_03_CO_REC30_IMG06.jpg</v>
      </c>
      <c r="G15" s="14" t="str">
        <f>IF(F15&lt;&gt;"",IF($G$4="Recurso",IF(LEFT($G$5,1)="M",VLOOKUP($G$5,'Definición técnica de imagenes'!$A$3:$G$17,5,FALSE),IF($G$5="F1",'Definición técnica de imagenes'!$E$15,'Definición técnica de imagenes'!$F$13)),'Definición técnica de imagenes'!$E$16),"")</f>
        <v>800 x 460 px</v>
      </c>
      <c r="H15" s="14" t="str">
        <f t="shared" ref="H15:H17" si="6">IF(I15&lt;&gt;"",IF(OR(B15&lt;&gt;"",J15&lt;&gt;""),CONCATENATE($C$7,"_",$A15,IF($G$4="Cuaderno de Estudio","_zoom",CONCATENATE("a",IF(LEFT($G$5,1)="F",".jpg",".png")))),""),"")</f>
        <v/>
      </c>
      <c r="I15" s="14" t="str">
        <f>IF(OR(B15&lt;&gt;"",J15&lt;&gt;""),IF($G$4="Recurso",IF(LEFT($G$5,1)="M",VLOOKUP($G$5,'Definición técnica de imagenes'!$A$3:$G$17,6,FALSE),IF($G$5="F1","","")),'Definición técnica de imagenes'!$F$16),"")</f>
        <v/>
      </c>
      <c r="J15" s="75" t="s">
        <v>163</v>
      </c>
      <c r="K15" s="76"/>
    </row>
    <row r="16" spans="1:16" s="12" customFormat="1" x14ac:dyDescent="0.25">
      <c r="A16" s="74"/>
      <c r="B16" s="26"/>
      <c r="C16" s="25" t="str">
        <f t="shared" si="4"/>
        <v/>
      </c>
      <c r="D16" s="14"/>
      <c r="E16" s="14"/>
      <c r="F16" s="14" t="str">
        <f t="shared" si="5"/>
        <v/>
      </c>
      <c r="G16" s="14" t="str">
        <f>IF(F16&lt;&gt;"",IF($G$4="Recurso",IF(LEFT($G$5,1)="M",VLOOKUP($G$5,'Definición técnica de imagenes'!$A$3:$G$17,5,FALSE),IF($G$5="F1",'Definición técnica de imagenes'!$E$15,'Definición técnica de imagenes'!$F$13)),'Definición técnica de imagenes'!$E$16),"")</f>
        <v/>
      </c>
      <c r="H16" s="14" t="str">
        <f t="shared" si="6"/>
        <v/>
      </c>
      <c r="I16" s="14" t="str">
        <f>IF(OR(B16&lt;&gt;"",J16&lt;&gt;""),IF($G$4="Recurso",IF(LEFT($G$5,1)="M",VLOOKUP($G$5,'Definición técnica de imagenes'!$A$3:$G$17,6,FALSE),IF($G$5="F1","","")),'Definición técnica de imagenes'!$F$16),"")</f>
        <v/>
      </c>
      <c r="J16" s="75"/>
      <c r="K16" s="20"/>
    </row>
    <row r="17" spans="1:11" s="12" customFormat="1" x14ac:dyDescent="0.25">
      <c r="A17" s="74"/>
      <c r="B17" s="26"/>
      <c r="C17" s="25" t="str">
        <f t="shared" si="4"/>
        <v/>
      </c>
      <c r="D17" s="14"/>
      <c r="E17" s="14"/>
      <c r="F17" s="14" t="str">
        <f t="shared" si="5"/>
        <v/>
      </c>
      <c r="G17" s="14" t="str">
        <f>IF(F17&lt;&gt;"",IF($G$4="Recurso",IF(LEFT($G$5,1)="M",VLOOKUP($G$5,'Definición técnica de imagenes'!$A$3:$G$17,5,FALSE),IF($G$5="F1",'Definición técnica de imagenes'!$E$15,'Definición técnica de imagenes'!$F$13)),'Definición técnica de imagenes'!$E$16),"")</f>
        <v/>
      </c>
      <c r="H17" s="14" t="str">
        <f t="shared" si="6"/>
        <v/>
      </c>
      <c r="I17" s="14" t="str">
        <f>IF(OR(B17&lt;&gt;"",J17&lt;&gt;""),IF($G$4="Recurso",IF(LEFT($G$5,1)="M",VLOOKUP($G$5,'Definición técnica de imagenes'!$A$3:$G$17,6,FALSE),IF($G$5="F1","","")),'Definición técnica de imagenes'!$F$16),"")</f>
        <v/>
      </c>
      <c r="J17" s="29"/>
      <c r="K17" s="20"/>
    </row>
    <row r="18" spans="1:11" s="12" customFormat="1" x14ac:dyDescent="0.25">
      <c r="A18" s="74"/>
      <c r="B18" s="26"/>
      <c r="C18" s="25" t="str">
        <f t="shared" ref="C18:C26" si="7">IF(OR(B18&lt;&gt;"",J18&lt;&gt;""),IF($G$4="Recurso",CONCATENATE($G$4," ",$G$5),$G$4),"")</f>
        <v/>
      </c>
      <c r="D18" s="14"/>
      <c r="E18" s="14"/>
      <c r="F18" s="14" t="str">
        <f t="shared" ref="F18:F26" si="8">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26" si="9">IF(I18&lt;&gt;"",IF(OR(B18&lt;&gt;"",J18&lt;&gt;""),CONCATENATE($C$7,"_",$A18,IF($G$4="Cuaderno de Estudio","_zoom",CONCATENATE("a",IF(LEFT($G$5,1)="F",".jpg",".png")))),""),"")</f>
        <v/>
      </c>
      <c r="I18" s="14" t="str">
        <f>IF(OR(B18&lt;&gt;"",J18&lt;&gt;""),IF($G$4="Recurso",IF(LEFT($G$5,1)="M",VLOOKUP($G$5,'Definición técnica de imagenes'!$A$3:$G$17,6,FALSE),IF($G$5="F1","","")),'Definición técnica de imagenes'!$F$16),"")</f>
        <v/>
      </c>
      <c r="J18" s="29"/>
      <c r="K18" s="19"/>
    </row>
    <row r="19" spans="1:11" s="12" customFormat="1" x14ac:dyDescent="0.25">
      <c r="A19" s="74"/>
      <c r="B19" s="26"/>
      <c r="C19" s="25" t="str">
        <f t="shared" si="7"/>
        <v/>
      </c>
      <c r="D19" s="14"/>
      <c r="E19" s="14"/>
      <c r="F19" s="14" t="str">
        <f t="shared" si="8"/>
        <v/>
      </c>
      <c r="G19" s="14" t="str">
        <f>IF(F19&lt;&gt;"",IF($G$4="Recurso",IF(LEFT($G$5,1)="M",VLOOKUP($G$5,'Definición técnica de imagenes'!$A$3:$G$17,5,FALSE),IF($G$5="F1",'Definición técnica de imagenes'!$E$15,'Definición técnica de imagenes'!$F$13)),'Definición técnica de imagenes'!$E$16),"")</f>
        <v/>
      </c>
      <c r="H19" s="14" t="str">
        <f t="shared" si="9"/>
        <v/>
      </c>
      <c r="I19" s="14" t="str">
        <f>IF(OR(B19&lt;&gt;"",J19&lt;&gt;""),IF($G$4="Recurso",IF(LEFT($G$5,1)="M",VLOOKUP($G$5,'Definición técnica de imagenes'!$A$3:$G$17,6,FALSE),IF($G$5="F1","","")),'Definición técnica de imagenes'!$F$16),"")</f>
        <v/>
      </c>
      <c r="J19" s="29"/>
      <c r="K19" s="19"/>
    </row>
    <row r="20" spans="1:11" s="12" customFormat="1" x14ac:dyDescent="0.25">
      <c r="A20" s="74"/>
      <c r="B20" s="26"/>
      <c r="C20" s="25" t="str">
        <f t="shared" si="7"/>
        <v/>
      </c>
      <c r="D20" s="14"/>
      <c r="E20" s="14"/>
      <c r="F20" s="14" t="str">
        <f t="shared" si="8"/>
        <v/>
      </c>
      <c r="G20" s="14" t="str">
        <f>IF(F20&lt;&gt;"",IF($G$4="Recurso",IF(LEFT($G$5,1)="M",VLOOKUP($G$5,'Definición técnica de imagenes'!$A$3:$G$17,5,FALSE),IF($G$5="F1",'Definición técnica de imagenes'!$E$15,'Definición técnica de imagenes'!$F$13)),'Definición técnica de imagenes'!$E$16),"")</f>
        <v/>
      </c>
      <c r="H20" s="14" t="str">
        <f t="shared" si="9"/>
        <v/>
      </c>
      <c r="I20" s="14" t="str">
        <f>IF(OR(B20&lt;&gt;"",J20&lt;&gt;""),IF($G$4="Recurso",IF(LEFT($G$5,1)="M",VLOOKUP($G$5,'Definición técnica de imagenes'!$A$3:$G$17,6,FALSE),IF($G$5="F1","","")),'Definición técnica de imagenes'!$F$16),"")</f>
        <v/>
      </c>
      <c r="J20" s="29"/>
      <c r="K20" s="19"/>
    </row>
    <row r="21" spans="1:11" s="12" customFormat="1" x14ac:dyDescent="0.25">
      <c r="A21" s="74"/>
      <c r="B21" s="26"/>
      <c r="C21" s="25" t="str">
        <f t="shared" si="7"/>
        <v/>
      </c>
      <c r="D21" s="14"/>
      <c r="E21" s="14"/>
      <c r="F21" s="14" t="str">
        <f t="shared" si="8"/>
        <v/>
      </c>
      <c r="G21" s="14" t="str">
        <f>IF(F21&lt;&gt;"",IF($G$4="Recurso",IF(LEFT($G$5,1)="M",VLOOKUP($G$5,'Definición técnica de imagenes'!$A$3:$G$17,5,FALSE),IF($G$5="F1",'Definición técnica de imagenes'!$E$15,'Definición técnica de imagenes'!$F$13)),'Definición técnica de imagenes'!$E$16),"")</f>
        <v/>
      </c>
      <c r="H21" s="14" t="str">
        <f t="shared" si="9"/>
        <v/>
      </c>
      <c r="I21" s="14" t="str">
        <f>IF(OR(B21&lt;&gt;"",J21&lt;&gt;""),IF($G$4="Recurso",IF(LEFT($G$5,1)="M",VLOOKUP($G$5,'Definición técnica de imagenes'!$A$3:$G$17,6,FALSE),IF($G$5="F1","","")),'Definición técnica de imagenes'!$F$16),"")</f>
        <v/>
      </c>
      <c r="J21" s="29"/>
      <c r="K21" s="19"/>
    </row>
    <row r="22" spans="1:11" s="12" customFormat="1" x14ac:dyDescent="0.25">
      <c r="A22" s="74"/>
      <c r="B22" s="26"/>
      <c r="C22" s="25" t="str">
        <f t="shared" si="7"/>
        <v/>
      </c>
      <c r="D22" s="14"/>
      <c r="E22" s="14"/>
      <c r="F22" s="14" t="str">
        <f t="shared" si="8"/>
        <v/>
      </c>
      <c r="G22" s="14" t="str">
        <f>IF(F22&lt;&gt;"",IF($G$4="Recurso",IF(LEFT($G$5,1)="M",VLOOKUP($G$5,'Definición técnica de imagenes'!$A$3:$G$17,5,FALSE),IF($G$5="F1",'Definición técnica de imagenes'!$E$15,'Definición técnica de imagenes'!$F$13)),'Definición técnica de imagenes'!$E$16),"")</f>
        <v/>
      </c>
      <c r="H22" s="14" t="str">
        <f t="shared" si="9"/>
        <v/>
      </c>
      <c r="I22" s="14" t="str">
        <f>IF(OR(B22&lt;&gt;"",J22&lt;&gt;""),IF($G$4="Recurso",IF(LEFT($G$5,1)="M",VLOOKUP($G$5,'Definición técnica de imagenes'!$A$3:$G$17,6,FALSE),IF($G$5="F1","","")),'Definición técnica de imagenes'!$F$16),"")</f>
        <v/>
      </c>
      <c r="J22" s="29"/>
      <c r="K22" s="19"/>
    </row>
    <row r="23" spans="1:11" s="12" customFormat="1" x14ac:dyDescent="0.25">
      <c r="A23" s="74"/>
      <c r="B23" s="26"/>
      <c r="C23" s="25" t="str">
        <f t="shared" si="7"/>
        <v/>
      </c>
      <c r="D23" s="14"/>
      <c r="E23" s="14"/>
      <c r="F23" s="14" t="str">
        <f t="shared" si="8"/>
        <v/>
      </c>
      <c r="G23" s="14" t="str">
        <f>IF(F23&lt;&gt;"",IF($G$4="Recurso",IF(LEFT($G$5,1)="M",VLOOKUP($G$5,'Definición técnica de imagenes'!$A$3:$G$17,5,FALSE),IF($G$5="F1",'Definición técnica de imagenes'!$E$15,'Definición técnica de imagenes'!$F$13)),'Definición técnica de imagenes'!$E$16),"")</f>
        <v/>
      </c>
      <c r="H23" s="14" t="str">
        <f t="shared" si="9"/>
        <v/>
      </c>
      <c r="I23" s="14" t="str">
        <f>IF(OR(B23&lt;&gt;"",J23&lt;&gt;""),IF($G$4="Recurso",IF(LEFT($G$5,1)="M",VLOOKUP($G$5,'Definición técnica de imagenes'!$A$3:$G$17,6,FALSE),IF($G$5="F1","","")),'Definición técnica de imagenes'!$F$16),"")</f>
        <v/>
      </c>
      <c r="J23" s="29"/>
      <c r="K23" s="19"/>
    </row>
    <row r="24" spans="1:11" s="12" customFormat="1" x14ac:dyDescent="0.25">
      <c r="A24" s="74"/>
      <c r="B24" s="26"/>
      <c r="C24" s="25" t="str">
        <f t="shared" si="7"/>
        <v/>
      </c>
      <c r="D24" s="14"/>
      <c r="E24" s="14"/>
      <c r="F24" s="14" t="str">
        <f t="shared" si="8"/>
        <v/>
      </c>
      <c r="G24" s="14" t="str">
        <f>IF(F24&lt;&gt;"",IF($G$4="Recurso",IF(LEFT($G$5,1)="M",VLOOKUP($G$5,'Definición técnica de imagenes'!$A$3:$G$17,5,FALSE),IF($G$5="F1",'Definición técnica de imagenes'!$E$15,'Definición técnica de imagenes'!$F$13)),'Definición técnica de imagenes'!$E$16),"")</f>
        <v/>
      </c>
      <c r="H24" s="14" t="str">
        <f t="shared" si="9"/>
        <v/>
      </c>
      <c r="I24" s="14" t="str">
        <f>IF(OR(B24&lt;&gt;"",J24&lt;&gt;""),IF($G$4="Recurso",IF(LEFT($G$5,1)="M",VLOOKUP($G$5,'Definición técnica de imagenes'!$A$3:$G$17,6,FALSE),IF($G$5="F1","","")),'Definición técnica de imagenes'!$F$16),"")</f>
        <v/>
      </c>
      <c r="J24" s="29"/>
      <c r="K24" s="19"/>
    </row>
    <row r="25" spans="1:11" s="12" customFormat="1" x14ac:dyDescent="0.25">
      <c r="A25" s="74"/>
      <c r="B25" s="26"/>
      <c r="C25" s="25" t="str">
        <f t="shared" si="7"/>
        <v/>
      </c>
      <c r="D25" s="14"/>
      <c r="E25" s="14"/>
      <c r="F25" s="14" t="str">
        <f t="shared" si="8"/>
        <v/>
      </c>
      <c r="G25" s="14" t="str">
        <f>IF(F25&lt;&gt;"",IF($G$4="Recurso",IF(LEFT($G$5,1)="M",VLOOKUP($G$5,'Definición técnica de imagenes'!$A$3:$G$17,5,FALSE),IF($G$5="F1",'Definición técnica de imagenes'!$E$15,'Definición técnica de imagenes'!$F$13)),'Definición técnica de imagenes'!$E$16),"")</f>
        <v/>
      </c>
      <c r="H25" s="14" t="str">
        <f t="shared" si="9"/>
        <v/>
      </c>
      <c r="I25" s="14" t="str">
        <f>IF(OR(B25&lt;&gt;"",J25&lt;&gt;""),IF($G$4="Recurso",IF(LEFT($G$5,1)="M",VLOOKUP($G$5,'Definición técnica de imagenes'!$A$3:$G$17,6,FALSE),IF($G$5="F1","","")),'Definición técnica de imagenes'!$F$16),"")</f>
        <v/>
      </c>
      <c r="J25" s="29"/>
      <c r="K25" s="19"/>
    </row>
    <row r="26" spans="1:11" s="12" customFormat="1" x14ac:dyDescent="0.25">
      <c r="A26" s="74"/>
      <c r="B26" s="26"/>
      <c r="C26" s="25" t="str">
        <f t="shared" si="7"/>
        <v/>
      </c>
      <c r="D26" s="14"/>
      <c r="E26" s="14"/>
      <c r="F26" s="14" t="str">
        <f t="shared" si="8"/>
        <v/>
      </c>
      <c r="G26" s="14" t="str">
        <f>IF(F26&lt;&gt;"",IF($G$4="Recurso",IF(LEFT($G$5,1)="M",VLOOKUP($G$5,'Definición técnica de imagenes'!$A$3:$G$17,5,FALSE),IF($G$5="F1",'Definición técnica de imagenes'!$E$15,'Definición técnica de imagenes'!$F$13)),'Definición técnica de imagenes'!$E$16),"")</f>
        <v/>
      </c>
      <c r="H26" s="14" t="str">
        <f t="shared" si="9"/>
        <v/>
      </c>
      <c r="I26" s="14" t="str">
        <f>IF(OR(B26&lt;&gt;"",J26&lt;&gt;""),IF($G$4="Recurso",IF(LEFT($G$5,1)="M",VLOOKUP($G$5,'Definición técnica de imagenes'!$A$3:$G$17,6,FALSE),IF($G$5="F1","","")),'Definición técnica de imagenes'!$F$16),"")</f>
        <v/>
      </c>
      <c r="J26" s="29"/>
      <c r="K26" s="15"/>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5"/>
      <c r="C28" s="25"/>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1"/>
      <c r="K28" s="15"/>
    </row>
    <row r="29" spans="1:11" s="12" customFormat="1" x14ac:dyDescent="0.25">
      <c r="A29" s="13"/>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25"/>
      <c r="C30" s="25"/>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5"/>
      <c r="C31" s="25"/>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5"/>
      <c r="C32" s="25"/>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5"/>
      <c r="C33" s="25"/>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5"/>
      <c r="C34" s="25"/>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10">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1">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0"/>
        <v/>
      </c>
      <c r="G67" s="14" t="str">
        <f>IF(F67&lt;&gt;"",IF($G$4="Recurso",IF(LEFT($G$5,1)="M",VLOOKUP($G$5,'Definición técnica de imagenes'!$A$3:$G$17,5,FALSE),IF($G$5="F1",'Definición técnica de imagenes'!$E$15,'Definición técnica de imagenes'!$F$13)),'Definición técnica de imagenes'!$E$16),"")</f>
        <v/>
      </c>
      <c r="H67" s="14" t="str">
        <f t="shared" si="11"/>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0"/>
        <v/>
      </c>
      <c r="G68" s="14" t="str">
        <f>IF(F68&lt;&gt;"",IF($G$4="Recurso",IF(LEFT($G$5,1)="M",VLOOKUP($G$5,'Definición técnica de imagenes'!$A$3:$G$17,5,FALSE),IF($G$5="F1",'Definición técnica de imagenes'!$E$15,'Definición técnica de imagenes'!$F$13)),'Definición técnica de imagenes'!$E$16),"")</f>
        <v/>
      </c>
      <c r="H68" s="14" t="str">
        <f t="shared" si="11"/>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0"/>
        <v/>
      </c>
      <c r="G69" s="14" t="str">
        <f>IF(F69&lt;&gt;"",IF($G$4="Recurso",IF(LEFT($G$5,1)="M",VLOOKUP($G$5,'Definición técnica de imagenes'!$A$3:$G$17,5,FALSE),IF($G$5="F1",'Definición técnica de imagenes'!$E$15,'Definición técnica de imagenes'!$F$13)),'Definición técnica de imagenes'!$E$16),"")</f>
        <v/>
      </c>
      <c r="H69" s="14" t="str">
        <f t="shared" si="11"/>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0"/>
        <v/>
      </c>
      <c r="G70" s="14" t="str">
        <f>IF(F70&lt;&gt;"",IF($G$4="Recurso",IF(LEFT($G$5,1)="M",VLOOKUP($G$5,'Definición técnica de imagenes'!$A$3:$G$17,5,FALSE),IF($G$5="F1",'Definición técnica de imagenes'!$E$15,'Definición técnica de imagenes'!$F$13)),'Definición técnica de imagenes'!$E$16),"")</f>
        <v/>
      </c>
      <c r="H70" s="14" t="str">
        <f t="shared" si="11"/>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0"/>
        <v/>
      </c>
      <c r="G71" s="14" t="str">
        <f>IF(F71&lt;&gt;"",IF($G$4="Recurso",IF(LEFT($G$5,1)="M",VLOOKUP($G$5,'Definición técnica de imagenes'!$A$3:$G$17,5,FALSE),IF($G$5="F1",'Definición técnica de imagenes'!$E$15,'Definición técnica de imagenes'!$F$13)),'Definición técnica de imagenes'!$E$16),"")</f>
        <v/>
      </c>
      <c r="H71" s="14" t="str">
        <f t="shared" si="11"/>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0"/>
        <v/>
      </c>
      <c r="G72" s="14" t="str">
        <f>IF(F72&lt;&gt;"",IF($G$4="Recurso",IF(LEFT($G$5,1)="M",VLOOKUP($G$5,'Definición técnica de imagenes'!$A$3:$G$17,5,FALSE),IF($G$5="F1",'Definición técnica de imagenes'!$E$15,'Definición técnica de imagenes'!$F$13)),'Definición técnica de imagenes'!$E$16),"")</f>
        <v/>
      </c>
      <c r="H72" s="14" t="str">
        <f t="shared" si="11"/>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0"/>
        <v/>
      </c>
      <c r="G73" s="14" t="str">
        <f>IF(F73&lt;&gt;"",IF($G$4="Recurso",IF(LEFT($G$5,1)="M",VLOOKUP($G$5,'Definición técnica de imagenes'!$A$3:$G$17,5,FALSE),IF($G$5="F1",'Definición técnica de imagenes'!$E$15,'Definición técnica de imagenes'!$F$13)),'Definición técnica de imagenes'!$E$16),"")</f>
        <v/>
      </c>
      <c r="H73" s="14" t="str">
        <f t="shared" si="11"/>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0"/>
        <v/>
      </c>
      <c r="G74" s="14" t="str">
        <f>IF(F74&lt;&gt;"",IF($G$4="Recurso",IF(LEFT($G$5,1)="M",VLOOKUP($G$5,'Definición técnica de imagenes'!$A$3:$G$17,5,FALSE),IF($G$5="F1",'Definición técnica de imagenes'!$E$15,'Definición técnica de imagenes'!$F$13)),'Definición técnica de imagenes'!$E$16),"")</f>
        <v/>
      </c>
      <c r="H74" s="14" t="str">
        <f t="shared" si="11"/>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10"/>
        <v/>
      </c>
      <c r="G75" s="14" t="str">
        <f>IF(F75&lt;&gt;"",IF($G$4="Recurso",IF(LEFT($G$5,1)="M",VLOOKUP($G$5,'Definición técnica de imagenes'!$A$3:$G$17,5,FALSE),IF($G$5="F1",'Definición técnica de imagenes'!$E$15,'Definición técnica de imagenes'!$F$13)),'Definición técnica de imagenes'!$E$16),"")</f>
        <v/>
      </c>
      <c r="H75" s="14" t="str">
        <f t="shared" si="11"/>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10"/>
        <v/>
      </c>
      <c r="G76" s="14" t="str">
        <f>IF(F76&lt;&gt;"",IF($G$4="Recurso",IF(LEFT($G$5,1)="M",VLOOKUP($G$5,'Definición técnica de imagenes'!$A$3:$G$17,5,FALSE),IF($G$5="F1",'Definición técnica de imagenes'!$E$15,'Definición técnica de imagenes'!$F$13)),'Definición técnica de imagenes'!$E$16),"")</f>
        <v/>
      </c>
      <c r="H76" s="14" t="str">
        <f t="shared" si="11"/>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10"/>
        <v/>
      </c>
      <c r="G77" s="14" t="str">
        <f>IF(F77&lt;&gt;"",IF($G$4="Recurso",IF(LEFT($G$5,1)="M",VLOOKUP($G$5,'Definición técnica de imagenes'!$A$3:$G$17,5,FALSE),IF($G$5="F1",'Definición técnica de imagenes'!$E$15,'Definición técnica de imagenes'!$F$13)),'Definición técnica de imagenes'!$E$16),"")</f>
        <v/>
      </c>
      <c r="H77" s="14" t="str">
        <f t="shared" si="11"/>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10"/>
        <v/>
      </c>
      <c r="G78" s="14" t="str">
        <f>IF(F78&lt;&gt;"",IF($G$4="Recurso",IF(LEFT($G$5,1)="M",VLOOKUP($G$5,'Definición técnica de imagenes'!$A$3:$G$17,5,FALSE),IF($G$5="F1",'Definición técnica de imagenes'!$E$15,'Definición técnica de imagenes'!$F$13)),'Definición técnica de imagenes'!$E$16),"")</f>
        <v/>
      </c>
      <c r="H78" s="14" t="str">
        <f t="shared" si="11"/>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10"/>
        <v/>
      </c>
      <c r="G79" s="14" t="str">
        <f>IF(F79&lt;&gt;"",IF($G$4="Recurso",IF(LEFT($G$5,1)="M",VLOOKUP($G$5,'Definición técnica de imagenes'!$A$3:$G$17,5,FALSE),IF($G$5="F1",'Definición técnica de imagenes'!$E$15,'Definición técnica de imagenes'!$F$13)),'Definición técnica de imagenes'!$E$16),"")</f>
        <v/>
      </c>
      <c r="H79" s="14" t="str">
        <f t="shared" si="11"/>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10"/>
        <v/>
      </c>
      <c r="G80" s="14" t="str">
        <f>IF(F80&lt;&gt;"",IF($G$4="Recurso",IF(LEFT($G$5,1)="M",VLOOKUP($G$5,'Definición técnica de imagenes'!$A$3:$G$17,5,FALSE),IF($G$5="F1",'Definición técnica de imagenes'!$E$15,'Definición técnica de imagenes'!$F$13)),'Definición técnica de imagenes'!$E$16),"")</f>
        <v/>
      </c>
      <c r="H80" s="14" t="str">
        <f t="shared" si="11"/>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0"/>
        <v/>
      </c>
      <c r="G81" s="14" t="str">
        <f>IF(F81&lt;&gt;"",IF($G$4="Recurso",IF(LEFT($G$5,1)="M",VLOOKUP($G$5,'Definición técnica de imagenes'!$A$3:$G$17,5,FALSE),IF($G$5="F1",'Definición técnica de imagenes'!$E$15,'Definición técnica de imagenes'!$F$13)),'Definición técnica de imagenes'!$E$16),"")</f>
        <v/>
      </c>
      <c r="H81" s="14" t="str">
        <f t="shared" si="11"/>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0"/>
        <v/>
      </c>
      <c r="G82" s="14" t="str">
        <f>IF(F82&lt;&gt;"",IF($G$4="Recurso",IF(LEFT($G$5,1)="M",VLOOKUP($G$5,'Definición técnica de imagenes'!$A$3:$G$17,5,FALSE),IF($G$5="F1",'Definición técnica de imagenes'!$E$15,'Definición técnica de imagenes'!$F$13)),'Definición técnica de imagenes'!$E$16),"")</f>
        <v/>
      </c>
      <c r="H82" s="14" t="str">
        <f t="shared" si="11"/>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0"/>
        <v/>
      </c>
      <c r="G83" s="14" t="str">
        <f>IF(F83&lt;&gt;"",IF($G$4="Recurso",IF(LEFT($G$5,1)="M",VLOOKUP($G$5,'Definición técnica de imagenes'!$A$3:$G$17,5,FALSE),IF($G$5="F1",'Definición técnica de imagenes'!$E$15,'Definición técnica de imagenes'!$F$13)),'Definición técnica de imagenes'!$E$16),"")</f>
        <v/>
      </c>
      <c r="H83" s="14" t="str">
        <f t="shared" si="11"/>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0"/>
        <v/>
      </c>
      <c r="G84" s="14" t="str">
        <f>IF(F84&lt;&gt;"",IF($G$4="Recurso",IF(LEFT($G$5,1)="M",VLOOKUP($G$5,'Definición técnica de imagenes'!$A$3:$G$17,5,FALSE),IF($G$5="F1",'Definición técnica de imagenes'!$E$15,'Definición técnica de imagenes'!$F$13)),'Definición técnica de imagenes'!$E$16),"")</f>
        <v/>
      </c>
      <c r="H84" s="14" t="str">
        <f t="shared" si="11"/>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0"/>
        <v/>
      </c>
      <c r="G85" s="14" t="str">
        <f>IF(F85&lt;&gt;"",IF($G$4="Recurso",IF(LEFT($G$5,1)="M",VLOOKUP($G$5,'Definición técnica de imagenes'!$A$3:$G$17,5,FALSE),IF($G$5="F1",'Definición técnica de imagenes'!$E$15,'Definición técnica de imagenes'!$F$13)),'Definición técnica de imagenes'!$E$16),"")</f>
        <v/>
      </c>
      <c r="H85" s="14" t="str">
        <f t="shared" si="11"/>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0"/>
        <v/>
      </c>
      <c r="G86" s="14" t="str">
        <f>IF(F86&lt;&gt;"",IF($G$4="Recurso",IF(LEFT($G$5,1)="M",VLOOKUP($G$5,'Definición técnica de imagenes'!$A$3:$G$17,5,FALSE),IF($G$5="F1",'Definición técnica de imagenes'!$E$15,'Definición técnica de imagenes'!$F$13)),'Definición técnica de imagenes'!$E$16),"")</f>
        <v/>
      </c>
      <c r="H86" s="14" t="str">
        <f t="shared" si="11"/>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0"/>
        <v/>
      </c>
      <c r="G87" s="14" t="str">
        <f>IF(F87&lt;&gt;"",IF($G$4="Recurso",IF(LEFT($G$5,1)="M",VLOOKUP($G$5,'Definición técnica de imagenes'!$A$3:$G$17,5,FALSE),IF($G$5="F1",'Definición técnica de imagenes'!$E$15,'Definición técnica de imagenes'!$F$13)),'Definición técnica de imagenes'!$E$16),"")</f>
        <v/>
      </c>
      <c r="H87" s="14" t="str">
        <f t="shared" si="11"/>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0"/>
        <v/>
      </c>
      <c r="G88" s="14" t="str">
        <f>IF(F88&lt;&gt;"",IF($G$4="Recurso",IF(LEFT($G$5,1)="M",VLOOKUP($G$5,'Definición técnica de imagenes'!$A$3:$G$17,5,FALSE),IF($G$5="F1",'Definición técnica de imagenes'!$E$15,'Definición técnica de imagenes'!$F$13)),'Definición técnica de imagenes'!$E$16),"")</f>
        <v/>
      </c>
      <c r="H88" s="14" t="str">
        <f t="shared" si="11"/>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0"/>
        <v/>
      </c>
      <c r="G89" s="14" t="str">
        <f>IF(F89&lt;&gt;"",IF($G$4="Recurso",IF(LEFT($G$5,1)="M",VLOOKUP($G$5,'Definición técnica de imagenes'!$A$3:$G$17,5,FALSE),IF($G$5="F1",'Definición técnica de imagenes'!$E$15,'Definición técnica de imagenes'!$F$13)),'Definición técnica de imagenes'!$E$16),"")</f>
        <v/>
      </c>
      <c r="H89" s="14" t="str">
        <f t="shared" si="11"/>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0"/>
        <v/>
      </c>
      <c r="G90" s="14" t="str">
        <f>IF(F90&lt;&gt;"",IF($G$4="Recurso",IF(LEFT($G$5,1)="M",VLOOKUP($G$5,'Definición técnica de imagenes'!$A$3:$G$17,5,FALSE),IF($G$5="F1",'Definición técnica de imagenes'!$E$15,'Definición técnica de imagenes'!$F$13)),'Definición técnica de imagenes'!$E$16),"")</f>
        <v/>
      </c>
      <c r="H90" s="14" t="str">
        <f t="shared" si="11"/>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0"/>
        <v/>
      </c>
      <c r="G91" s="14" t="str">
        <f>IF(F91&lt;&gt;"",IF($G$4="Recurso",IF(LEFT($G$5,1)="M",VLOOKUP($G$5,'Definición técnica de imagenes'!$A$3:$G$17,5,FALSE),IF($G$5="F1",'Definición técnica de imagenes'!$E$15,'Definición técnica de imagenes'!$F$13)),'Definición técnica de imagenes'!$E$16),"")</f>
        <v/>
      </c>
      <c r="H91" s="14" t="str">
        <f t="shared" si="11"/>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0"/>
        <v/>
      </c>
      <c r="G92" s="14" t="str">
        <f>IF(F92&lt;&gt;"",IF($G$4="Recurso",IF(LEFT($G$5,1)="M",VLOOKUP($G$5,'Definición técnica de imagenes'!$A$3:$G$17,5,FALSE),IF($G$5="F1",'Definición técnica de imagenes'!$E$15,'Definición técnica de imagenes'!$F$13)),'Definición técnica de imagenes'!$E$16),"")</f>
        <v/>
      </c>
      <c r="H92" s="14" t="str">
        <f t="shared" si="11"/>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0"/>
        <v/>
      </c>
      <c r="G93" s="14" t="str">
        <f>IF(F93&lt;&gt;"",IF($G$4="Recurso",IF(LEFT($G$5,1)="M",VLOOKUP($G$5,'Definición técnica de imagenes'!$A$3:$G$17,5,FALSE),IF($G$5="F1",'Definición técnica de imagenes'!$E$15,'Definición técnica de imagenes'!$F$13)),'Definición técnica de imagenes'!$E$16),"")</f>
        <v/>
      </c>
      <c r="H93" s="14" t="str">
        <f t="shared" si="11"/>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0"/>
        <v/>
      </c>
      <c r="G94" s="14" t="str">
        <f>IF(F94&lt;&gt;"",IF($G$4="Recurso",IF(LEFT($G$5,1)="M",VLOOKUP($G$5,'Definición técnica de imagenes'!$A$3:$G$17,5,FALSE),IF($G$5="F1",'Definición técnica de imagenes'!$E$15,'Definición técnica de imagenes'!$F$13)),'Definición técnica de imagenes'!$E$16),"")</f>
        <v/>
      </c>
      <c r="H94" s="14" t="str">
        <f t="shared" si="11"/>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0"/>
        <v/>
      </c>
      <c r="G95" s="14" t="str">
        <f>IF(F95&lt;&gt;"",IF($G$4="Recurso",IF(LEFT($G$5,1)="M",VLOOKUP($G$5,'Definición técnica de imagenes'!$A$3:$G$17,5,FALSE),IF($G$5="F1",'Definición técnica de imagenes'!$E$15,'Definición técnica de imagenes'!$F$13)),'Definición técnica de imagenes'!$E$16),"")</f>
        <v/>
      </c>
      <c r="H95" s="14" t="str">
        <f t="shared" si="11"/>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0"/>
        <v/>
      </c>
      <c r="G96" s="14" t="str">
        <f>IF(F96&lt;&gt;"",IF($G$4="Recurso",IF(LEFT($G$5,1)="M",VLOOKUP($G$5,'Definición técnica de imagenes'!$A$3:$G$17,5,FALSE),IF($G$5="F1",'Definición técnica de imagenes'!$E$15,'Definición técnica de imagenes'!$F$13)),'Definición técnica de imagenes'!$E$16),"")</f>
        <v/>
      </c>
      <c r="H96" s="14" t="str">
        <f t="shared" si="11"/>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0"/>
        <v/>
      </c>
      <c r="G97" s="14" t="str">
        <f>IF(F97&lt;&gt;"",IF($G$4="Recurso",IF(LEFT($G$5,1)="M",VLOOKUP($G$5,'Definición técnica de imagenes'!$A$3:$G$17,5,FALSE),IF($G$5="F1",'Definición técnica de imagenes'!$E$15,'Definición técnica de imagenes'!$F$13)),'Definición técnica de imagenes'!$E$16),"")</f>
        <v/>
      </c>
      <c r="H97" s="14" t="str">
        <f t="shared" si="11"/>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0"/>
        <v/>
      </c>
      <c r="G98" s="14" t="str">
        <f>IF(F98&lt;&gt;"",IF($G$4="Recurso",IF(LEFT($G$5,1)="M",VLOOKUP($G$5,'Definición técnica de imagenes'!$A$3:$G$17,5,FALSE),IF($G$5="F1",'Definición técnica de imagenes'!$E$15,'Definición técnica de imagenes'!$F$13)),'Definición técnica de imagenes'!$E$16),"")</f>
        <v/>
      </c>
      <c r="H98" s="14" t="str">
        <f t="shared" si="11"/>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0"/>
        <v/>
      </c>
      <c r="G99" s="14" t="str">
        <f>IF(F99&lt;&gt;"",IF($G$4="Recurso",IF(LEFT($G$5,1)="M",VLOOKUP($G$5,'Definición técnica de imagenes'!$A$3:$G$17,5,FALSE),IF($G$5="F1",'Definición técnica de imagenes'!$E$15,'Definición técnica de imagenes'!$F$13)),'Definición técnica de imagenes'!$E$16),"")</f>
        <v/>
      </c>
      <c r="H99" s="14" t="str">
        <f t="shared" si="11"/>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6" t="s">
        <v>39</v>
      </c>
      <c r="B1" s="97"/>
      <c r="C1" s="97"/>
      <c r="D1" s="97"/>
      <c r="E1" s="97"/>
      <c r="F1" s="98"/>
    </row>
    <row r="2" spans="1:11" x14ac:dyDescent="0.25">
      <c r="A2" s="40" t="s">
        <v>43</v>
      </c>
      <c r="B2" s="41"/>
      <c r="C2" s="99" t="s">
        <v>14</v>
      </c>
      <c r="D2" s="100"/>
      <c r="E2" s="101"/>
      <c r="F2" s="42"/>
    </row>
    <row r="3" spans="1:11" ht="63" x14ac:dyDescent="0.25">
      <c r="A3" s="43" t="s">
        <v>44</v>
      </c>
      <c r="B3" s="41"/>
      <c r="C3" s="105" t="s">
        <v>15</v>
      </c>
      <c r="D3" s="106"/>
      <c r="E3" s="107"/>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08" t="str">
        <f>CONCATENATE(H21,"_",I21,"_",J21,"_CO")</f>
        <v>LE_07_04_CO</v>
      </c>
      <c r="E5" s="109"/>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2" t="s">
        <v>144</v>
      </c>
      <c r="D7" s="94" t="str">
        <f>CONCATENATE("SolicitudGrafica_",D5,".xls")</f>
        <v>SolicitudGrafica_LE_07_04_CO.xls</v>
      </c>
      <c r="E7" s="94"/>
      <c r="F7" s="95"/>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6" t="s">
        <v>42</v>
      </c>
      <c r="B13" s="97"/>
      <c r="C13" s="97"/>
      <c r="D13" s="97"/>
      <c r="E13" s="97"/>
      <c r="F13" s="98"/>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99" t="s">
        <v>50</v>
      </c>
      <c r="D15" s="100"/>
      <c r="E15" s="100"/>
      <c r="F15" s="101"/>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2" t="str">
        <f>CONCATENATE(H21,"_",I21,"_",J21,"_",K45)</f>
        <v>LE_07_04_REC10</v>
      </c>
      <c r="E17" s="103"/>
      <c r="F17" s="104"/>
      <c r="J17" s="32">
        <v>14</v>
      </c>
      <c r="K17" s="32">
        <v>14</v>
      </c>
    </row>
    <row r="18" spans="1:11" ht="79.5" thickBot="1" x14ac:dyDescent="0.3">
      <c r="A18" s="43" t="s">
        <v>49</v>
      </c>
      <c r="B18" s="41"/>
      <c r="C18" s="72" t="s">
        <v>145</v>
      </c>
      <c r="D18" s="94" t="str">
        <f>CONCATENATE("SolicitudGrafica_",D17,".xls")</f>
        <v>SolicitudGrafica_LE_07_04_REC10.xls</v>
      </c>
      <c r="E18" s="94"/>
      <c r="F18" s="95"/>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2015-04-20T04:43:12Z</dcterms:modified>
</cp:coreProperties>
</file>