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AUTORA ANDREA SANTOS\TEMA 11 JUNIO 09\MA_G06_11_C0\"/>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<sst xmlns="http://schemas.openxmlformats.org/spreadsheetml/2006/main" count="269" uniqueCount="163">
  <si>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</si>
  <si>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</si>
  <si>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</si>
  <si>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</si>
  <si>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</si>
  <si>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</si>
  <si>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</si>
  <si>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</si>
  <si>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</si>
  <si>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</si>
  <si>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</si>
  <si>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</si>
  <si>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</si>
  <si>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</si>
  <si>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</si>
  <si>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</si>
  <si>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</si>
  <si>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</si>
  <si>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</si>
  <si>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</si>
  <si>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</si>
  <si>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</si>
  <si>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</si>
  <si>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</si>
  <si>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</si>
  <si>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</si>
  <si>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</si>
  <si>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</si>
  <si>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</si>
  <si>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</si>
  <si>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</si>
  <si>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</si>
  <si>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</si>
  <si>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</si>
  <si>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</si>
  <si>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</si>
  <si>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</si>
  <si>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</si>
  <si>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</si>
  <si>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</si>
  <si>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</si>
  <si>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</si>
  <si>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</si>
  <si>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</si>
  <si>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</si>
  <si>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</si>
  <si>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</si>
  <si>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</si>
  <si>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</si>
  <si>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</si>
  <si>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</si>
  <si>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</si>
  <si>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</si>
  <si>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</si>
  <si>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</si>
  <si>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</si>
  <si>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</si>
  <si>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</si>
  <si>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</si>
  <si>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</si>
  <si>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</si>
  <si>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</si>
  <si>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</si>
  <si>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</si>
  <si>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</si>
  <si>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</si>
  <si>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</si>
  <si>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</si>
  <si>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</si>
  <si>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</si>
  <si>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</si>
  <si>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</si>
  <si>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</si>
  <si>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</si>
  <si>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</si>
  <si>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</si>
  <si>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</si>
  <si>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</si>
  <si>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</si>
  <si>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</si>
  <si>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</si>
  <si>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</si>
  <si>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</si>
  <si>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</si>
  <si>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</si>
  <si>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</si>
  <si>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</si>
  <si>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</si>
  <si>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</si>
  <si>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</si>
  <si>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</si>
  <si>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</si>
  <si>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</si>
  <si>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</si>
  <si>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</si>
  <si>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</si>
  <si>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</si>
  <si>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</si>
  <si>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</si>
  <si>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</si>
  <si>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</si>
  <si>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</si>
  <si>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</si>
  <si>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</si>
  <si>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</si>
  <si>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</si>
  <si>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</si>
  <si>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</si>
  <si>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</si>
  <si>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</si>
  <si>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</si>
  <si>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</si>
  <si>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</si>
  <si>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</si>
  <si>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</si>
  <si>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</si>
  <si>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</si>
  <si>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</si>
  <si>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</si>
  <si>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</si>
  <si>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</si>
  <si>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</si>
  <si>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</si>
  <si>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</si>
  <si>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</si>
  <si>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</si>
  <si>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</si>
  <si>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</si>
  <si>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</si>
  <si>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</si>
  <si>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CN_08_01_REC10</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</si>
  <si>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</si>
  <si>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</si>
  <si>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</si>
  <si>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</si>
  <si>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</si>
  <si>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</si>
  <si>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</si>
  <si>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</si>
  <si>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</si>
  <si>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</si>
  <si>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</si>
  <si>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</si>
  <si>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</si>
  <si>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</si>
  <si>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</si>
  <si>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Poligonos y circunferencia</t>
  </si>
  <si>
    <t>Diana Margrita Gonzalez Martinez</t>
  </si>
  <si>
    <t>IMG02</t>
  </si>
  <si>
    <t>IMG03</t>
  </si>
  <si>
    <t>IMG04</t>
  </si>
  <si>
    <t>IMG05</t>
  </si>
  <si>
    <t>IMG06</t>
  </si>
  <si>
    <t>IMG07</t>
  </si>
  <si>
    <t>IMG08</t>
  </si>
  <si>
    <t>IMG09</t>
  </si>
  <si>
    <t>IMG10</t>
  </si>
  <si>
    <t>IMG11</t>
  </si>
  <si>
    <t>IMG12</t>
  </si>
  <si>
    <t>Ver observaciones</t>
  </si>
  <si>
    <t>Ilustración</t>
  </si>
  <si>
    <t>Horizontal</t>
  </si>
  <si>
    <t>Vertical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</si>
</sst>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gif"/><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301625</xdr:colOff>
      <xdr:row>8</xdr:row>
      <xdr:rowOff>309562</xdr:rowOff>
    </xdr:from>
    <xdr:to>
      <xdr:col>10</xdr:col>
      <xdr:colOff>1730375</xdr:colOff>
      <xdr:row>9</xdr:row>
      <xdr:rowOff>1055688</xdr:rowOff>
    </xdr:to>
    <xdr:pic>
      <xdr:nvPicPr>
        <xdr:cNvPr id="2" name="Imagen 1" descr="http://www.maspa.se/SPANSKA/Matematica4/Algebra/Funciones/Figuras/exagono.gif"/>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29188" y="1928812"/>
          <a:ext cx="1428750" cy="1079501"/>
        </a:xfrm>
        <a:prstGeom prst="rect">
          <a:avLst/>
        </a:prstGeom>
        <a:noFill/>
        <a:ln>
          <a:noFill/>
        </a:ln>
      </xdr:spPr>
    </xdr:pic>
    <xdr:clientData/>
  </xdr:twoCellAnchor>
  <xdr:twoCellAnchor editAs="oneCell">
    <xdr:from>
      <xdr:col>10</xdr:col>
      <xdr:colOff>122465</xdr:colOff>
      <xdr:row>10</xdr:row>
      <xdr:rowOff>40822</xdr:rowOff>
    </xdr:from>
    <xdr:to>
      <xdr:col>13</xdr:col>
      <xdr:colOff>578994</xdr:colOff>
      <xdr:row>10</xdr:row>
      <xdr:rowOff>1551215</xdr:rowOff>
    </xdr:to>
    <xdr:pic>
      <xdr:nvPicPr>
        <xdr:cNvPr id="3" name="Imagen 2"/>
        <xdr:cNvPicPr>
          <a:picLocks noChangeAspect="1"/>
        </xdr:cNvPicPr>
      </xdr:nvPicPr>
      <xdr:blipFill>
        <a:blip xmlns:r="http://schemas.openxmlformats.org/officeDocument/2006/relationships" r:embed="rId2"/>
        <a:stretch>
          <a:fillRect/>
        </a:stretch>
      </xdr:blipFill>
      <xdr:spPr>
        <a:xfrm>
          <a:off x="17457965" y="3156858"/>
          <a:ext cx="5368708" cy="1510393"/>
        </a:xfrm>
        <a:prstGeom prst="rect">
          <a:avLst/>
        </a:prstGeom>
      </xdr:spPr>
    </xdr:pic>
    <xdr:clientData/>
  </xdr:twoCellAnchor>
  <xdr:twoCellAnchor editAs="oneCell">
    <xdr:from>
      <xdr:col>10</xdr:col>
      <xdr:colOff>40822</xdr:colOff>
      <xdr:row>11</xdr:row>
      <xdr:rowOff>108857</xdr:rowOff>
    </xdr:from>
    <xdr:to>
      <xdr:col>12</xdr:col>
      <xdr:colOff>507012</xdr:colOff>
      <xdr:row>11</xdr:row>
      <xdr:rowOff>1933499</xdr:rowOff>
    </xdr:to>
    <xdr:pic>
      <xdr:nvPicPr>
        <xdr:cNvPr id="4" name="Imagen 3"/>
        <xdr:cNvPicPr>
          <a:picLocks noChangeAspect="1"/>
        </xdr:cNvPicPr>
      </xdr:nvPicPr>
      <xdr:blipFill>
        <a:blip xmlns:r="http://schemas.openxmlformats.org/officeDocument/2006/relationships" r:embed="rId3"/>
        <a:stretch>
          <a:fillRect/>
        </a:stretch>
      </xdr:blipFill>
      <xdr:spPr>
        <a:xfrm>
          <a:off x="17376322" y="4844143"/>
          <a:ext cx="4276190" cy="1824642"/>
        </a:xfrm>
        <a:prstGeom prst="rect">
          <a:avLst/>
        </a:prstGeom>
      </xdr:spPr>
    </xdr:pic>
    <xdr:clientData/>
  </xdr:twoCellAnchor>
  <xdr:twoCellAnchor editAs="oneCell">
    <xdr:from>
      <xdr:col>10</xdr:col>
      <xdr:colOff>428625</xdr:colOff>
      <xdr:row>12</xdr:row>
      <xdr:rowOff>104775</xdr:rowOff>
    </xdr:from>
    <xdr:to>
      <xdr:col>10</xdr:col>
      <xdr:colOff>1733550</xdr:colOff>
      <xdr:row>12</xdr:row>
      <xdr:rowOff>1371600</xdr:rowOff>
    </xdr:to>
    <xdr:pic>
      <xdr:nvPicPr>
        <xdr:cNvPr id="5" name="Imagen 4"/>
        <xdr:cNvPicPr/>
      </xdr:nvPicPr>
      <xdr:blipFill rotWithShape="1">
        <a:blip xmlns:r="http://schemas.openxmlformats.org/officeDocument/2006/relationships" r:embed="rId4"/>
        <a:srcRect l="70656" t="48370" r="6075" b="15489"/>
        <a:stretch/>
      </xdr:blipFill>
      <xdr:spPr bwMode="auto">
        <a:xfrm>
          <a:off x="17745075" y="6924675"/>
          <a:ext cx="1304925" cy="12668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457200</xdr:colOff>
      <xdr:row>13</xdr:row>
      <xdr:rowOff>66675</xdr:rowOff>
    </xdr:from>
    <xdr:to>
      <xdr:col>10</xdr:col>
      <xdr:colOff>1762125</xdr:colOff>
      <xdr:row>13</xdr:row>
      <xdr:rowOff>1333500</xdr:rowOff>
    </xdr:to>
    <xdr:pic>
      <xdr:nvPicPr>
        <xdr:cNvPr id="6" name="Imagen 5"/>
        <xdr:cNvPicPr/>
      </xdr:nvPicPr>
      <xdr:blipFill rotWithShape="1">
        <a:blip xmlns:r="http://schemas.openxmlformats.org/officeDocument/2006/relationships" r:embed="rId4"/>
        <a:srcRect l="70656" t="48370" r="6075" b="15489"/>
        <a:stretch/>
      </xdr:blipFill>
      <xdr:spPr bwMode="auto">
        <a:xfrm>
          <a:off x="17773650" y="8429625"/>
          <a:ext cx="1304925" cy="12668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428625</xdr:colOff>
      <xdr:row>14</xdr:row>
      <xdr:rowOff>57150</xdr:rowOff>
    </xdr:from>
    <xdr:to>
      <xdr:col>10</xdr:col>
      <xdr:colOff>1762125</xdr:colOff>
      <xdr:row>14</xdr:row>
      <xdr:rowOff>1962150</xdr:rowOff>
    </xdr:to>
    <xdr:pic>
      <xdr:nvPicPr>
        <xdr:cNvPr id="7" name="Imagen 6"/>
        <xdr:cNvPicPr/>
      </xdr:nvPicPr>
      <xdr:blipFill rotWithShape="1">
        <a:blip xmlns:r="http://schemas.openxmlformats.org/officeDocument/2006/relationships" r:embed="rId5"/>
        <a:srcRect l="3058" t="37772" r="73165" b="7880"/>
        <a:stretch/>
      </xdr:blipFill>
      <xdr:spPr bwMode="auto">
        <a:xfrm>
          <a:off x="17745075" y="9867900"/>
          <a:ext cx="1333500" cy="19050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352425</xdr:colOff>
      <xdr:row>15</xdr:row>
      <xdr:rowOff>80962</xdr:rowOff>
    </xdr:from>
    <xdr:to>
      <xdr:col>10</xdr:col>
      <xdr:colOff>1914525</xdr:colOff>
      <xdr:row>15</xdr:row>
      <xdr:rowOff>2555081</xdr:rowOff>
    </xdr:to>
    <xdr:pic>
      <xdr:nvPicPr>
        <xdr:cNvPr id="8" name="Imagen 7"/>
        <xdr:cNvPicPr/>
      </xdr:nvPicPr>
      <xdr:blipFill rotWithShape="1">
        <a:blip xmlns:r="http://schemas.openxmlformats.org/officeDocument/2006/relationships" r:embed="rId6"/>
        <a:srcRect l="24797" t="19294" r="47348" b="9511"/>
        <a:stretch/>
      </xdr:blipFill>
      <xdr:spPr bwMode="auto">
        <a:xfrm>
          <a:off x="17652206" y="11987212"/>
          <a:ext cx="1562100" cy="2474119"/>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440532</xdr:colOff>
      <xdr:row>16</xdr:row>
      <xdr:rowOff>47625</xdr:rowOff>
    </xdr:from>
    <xdr:to>
      <xdr:col>10</xdr:col>
      <xdr:colOff>1678782</xdr:colOff>
      <xdr:row>16</xdr:row>
      <xdr:rowOff>1914525</xdr:rowOff>
    </xdr:to>
    <xdr:pic>
      <xdr:nvPicPr>
        <xdr:cNvPr id="9" name="Imagen 8"/>
        <xdr:cNvPicPr/>
      </xdr:nvPicPr>
      <xdr:blipFill rotWithShape="1">
        <a:blip xmlns:r="http://schemas.openxmlformats.org/officeDocument/2006/relationships" r:embed="rId7"/>
        <a:srcRect l="3227" t="38315" r="74693" b="8424"/>
        <a:stretch/>
      </xdr:blipFill>
      <xdr:spPr bwMode="auto">
        <a:xfrm>
          <a:off x="17740313" y="14597063"/>
          <a:ext cx="1238250" cy="18669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345281</xdr:colOff>
      <xdr:row>17</xdr:row>
      <xdr:rowOff>59531</xdr:rowOff>
    </xdr:from>
    <xdr:to>
      <xdr:col>10</xdr:col>
      <xdr:colOff>1907381</xdr:colOff>
      <xdr:row>17</xdr:row>
      <xdr:rowOff>2545556</xdr:rowOff>
    </xdr:to>
    <xdr:pic>
      <xdr:nvPicPr>
        <xdr:cNvPr id="10" name="Imagen 9"/>
        <xdr:cNvPicPr/>
      </xdr:nvPicPr>
      <xdr:blipFill rotWithShape="1">
        <a:blip xmlns:r="http://schemas.openxmlformats.org/officeDocument/2006/relationships" r:embed="rId7"/>
        <a:srcRect l="24457" t="19294" r="47688" b="9782"/>
        <a:stretch/>
      </xdr:blipFill>
      <xdr:spPr bwMode="auto">
        <a:xfrm>
          <a:off x="17645062" y="16633031"/>
          <a:ext cx="1562100" cy="24860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71437</xdr:colOff>
      <xdr:row>18</xdr:row>
      <xdr:rowOff>11907</xdr:rowOff>
    </xdr:from>
    <xdr:to>
      <xdr:col>12</xdr:col>
      <xdr:colOff>442389</xdr:colOff>
      <xdr:row>18</xdr:row>
      <xdr:rowOff>1792859</xdr:rowOff>
    </xdr:to>
    <xdr:pic>
      <xdr:nvPicPr>
        <xdr:cNvPr id="11" name="Imagen 10"/>
        <xdr:cNvPicPr>
          <a:picLocks noChangeAspect="1"/>
        </xdr:cNvPicPr>
      </xdr:nvPicPr>
      <xdr:blipFill>
        <a:blip xmlns:r="http://schemas.openxmlformats.org/officeDocument/2006/relationships" r:embed="rId8"/>
        <a:stretch>
          <a:fillRect/>
        </a:stretch>
      </xdr:blipFill>
      <xdr:spPr>
        <a:xfrm>
          <a:off x="17371218" y="19252407"/>
          <a:ext cx="4180952" cy="1780952"/>
        </a:xfrm>
        <a:prstGeom prst="rect">
          <a:avLst/>
        </a:prstGeom>
      </xdr:spPr>
    </xdr:pic>
    <xdr:clientData/>
  </xdr:twoCellAnchor>
  <xdr:twoCellAnchor editAs="oneCell">
    <xdr:from>
      <xdr:col>10</xdr:col>
      <xdr:colOff>345281</xdr:colOff>
      <xdr:row>19</xdr:row>
      <xdr:rowOff>47624</xdr:rowOff>
    </xdr:from>
    <xdr:to>
      <xdr:col>10</xdr:col>
      <xdr:colOff>1783556</xdr:colOff>
      <xdr:row>19</xdr:row>
      <xdr:rowOff>1428749</xdr:rowOff>
    </xdr:to>
    <xdr:pic>
      <xdr:nvPicPr>
        <xdr:cNvPr id="12" name="Imagen 11"/>
        <xdr:cNvPicPr/>
      </xdr:nvPicPr>
      <xdr:blipFill rotWithShape="1">
        <a:blip xmlns:r="http://schemas.openxmlformats.org/officeDocument/2006/relationships" r:embed="rId9"/>
        <a:srcRect l="3566" t="44022" r="70787" b="16576"/>
        <a:stretch/>
      </xdr:blipFill>
      <xdr:spPr bwMode="auto">
        <a:xfrm>
          <a:off x="17645062" y="21133593"/>
          <a:ext cx="1438275" cy="13811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404812</xdr:colOff>
      <xdr:row>20</xdr:row>
      <xdr:rowOff>178594</xdr:rowOff>
    </xdr:from>
    <xdr:to>
      <xdr:col>10</xdr:col>
      <xdr:colOff>1795462</xdr:colOff>
      <xdr:row>20</xdr:row>
      <xdr:rowOff>1569244</xdr:rowOff>
    </xdr:to>
    <xdr:pic>
      <xdr:nvPicPr>
        <xdr:cNvPr id="13" name="Imagen 12"/>
        <xdr:cNvPicPr/>
      </xdr:nvPicPr>
      <xdr:blipFill rotWithShape="1">
        <a:blip xmlns:r="http://schemas.openxmlformats.org/officeDocument/2006/relationships" r:embed="rId10"/>
        <a:srcRect l="4416" t="43479" r="70787" b="16847"/>
        <a:stretch/>
      </xdr:blipFill>
      <xdr:spPr bwMode="auto">
        <a:xfrm>
          <a:off x="17704593" y="22776657"/>
          <a:ext cx="1390650" cy="139065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80" zoomScaleNormal="80" zoomScalePageLayoutView="140" workbookViewId="0">
      <pane ySplit="9" topLeftCell="A19" activePane="bottomLeft" state="frozen"/>
      <selection pane="bottomLeft" activeCell="J21" sqref="J21"/>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0" t="s">
        <v>21</v>
      </c>
      <c r="D2" s="81"/>
      <c r="F2" s="73" t="s">
        <v>0</v>
      </c>
      <c r="G2" s="74"/>
      <c r="H2" s="49"/>
      <c r="I2" s="49"/>
      <c r="J2" s="16"/>
    </row>
    <row r="3" spans="1:16" ht="15.75" x14ac:dyDescent="0.25">
      <c r="A3" s="1"/>
      <c r="B3" s="4" t="s">
        <v>8</v>
      </c>
      <c r="C3" s="82">
        <v>6</v>
      </c>
      <c r="D3" s="83"/>
      <c r="F3" s="75"/>
      <c r="G3" s="76"/>
      <c r="H3" s="49"/>
      <c r="I3" s="49"/>
      <c r="J3" s="16"/>
    </row>
    <row r="4" spans="1:16" ht="16.5" x14ac:dyDescent="0.3">
      <c r="A4" s="1"/>
      <c r="B4" s="4" t="s">
        <v>54</v>
      </c>
      <c r="C4" s="82" t="s">
        <v>146</v>
      </c>
      <c r="D4" s="83"/>
      <c r="E4" s="5"/>
      <c r="F4" s="48" t="s">
        <v>55</v>
      </c>
      <c r="G4" s="47" t="s">
        <v>56</v>
      </c>
      <c r="H4" s="49"/>
      <c r="I4" s="49"/>
      <c r="J4" s="16"/>
      <c r="K4" s="16"/>
    </row>
    <row r="5" spans="1:16" ht="16.5" thickBot="1" x14ac:dyDescent="0.3">
      <c r="A5" s="1"/>
      <c r="B5" s="6" t="s">
        <v>1</v>
      </c>
      <c r="C5" s="84" t="s">
        <v>147</v>
      </c>
      <c r="D5" s="85"/>
      <c r="E5" s="5"/>
      <c r="F5" s="46" t="str">
        <f>IF(G4="Recurso","Motor del recurso","")</f>
        <v>Motor del recurso</v>
      </c>
      <c r="G5" s="46" t="s">
        <v>98</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130</v>
      </c>
      <c r="D7" s="32" t="s">
        <v>39</v>
      </c>
      <c r="F7" s="1"/>
      <c r="G7" s="1"/>
      <c r="H7" s="1"/>
      <c r="I7" s="1"/>
      <c r="J7" s="16"/>
      <c r="K7" s="16"/>
    </row>
    <row r="8" spans="1:16" s="9" customFormat="1" ht="16.5" thickBot="1" x14ac:dyDescent="0.3">
      <c r="A8" s="10"/>
      <c r="B8" s="10"/>
      <c r="C8" s="10"/>
      <c r="D8" s="11"/>
      <c r="E8" s="11"/>
      <c r="F8" s="77" t="s">
        <v>62</v>
      </c>
      <c r="G8" s="78"/>
      <c r="H8" s="78"/>
      <c r="I8" s="79"/>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91.5" customHeight="1" x14ac:dyDescent="0.25">
      <c r="A10" s="13" t="s">
        <v>143</v>
      </c>
      <c r="B10" s="13" t="s">
        <v>159</v>
      </c>
      <c r="C10" s="27" t="str">
        <f>IF(OR(B10&lt;&gt;"",J10&lt;&gt;""),IF($G$4="Recurso",CONCATENATE($G$4," ",$G$5),$G$4),"")</f>
        <v>Recurso F13</v>
      </c>
      <c r="D10" s="14" t="s">
        <v>160</v>
      </c>
      <c r="E10" s="14" t="s">
        <v>161</v>
      </c>
      <c r="F10" s="14" t="str">
        <f>IF(OR(B10&lt;&gt;"",J10&lt;&gt;""),CONCATENATE($C$7,"_",$A10,IF($G$4="Cuaderno de Estudio","_small",CONCATENATE(IF(I10="","","n"),IF(LEFT($G$5,1)="F",".jpg",".png")))),"")</f>
        <v>CN_08_01_REC10_IMG01.jpg</v>
      </c>
      <c r="G10" s="14" t="str">
        <f>IF(F10&lt;&gt;"",IF($G$4="Recurso",IF(LEFT($G$5,1)="M",VLOOKUP($G$5,'Definición técnica de imagenes'!$A$3:$G$17,5,FALSE),IF($G$5="F1",'Definición técnica de imagenes'!$E$15,'Definición técnica de imagenes'!$F$13)),'Definición técnica de imagenes'!$E$16),"")</f>
        <v>800 x 460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19"/>
    </row>
    <row r="11" spans="1:16" s="12" customFormat="1" ht="127.5" customHeight="1" x14ac:dyDescent="0.25">
      <c r="A11" s="13" t="s">
        <v>148</v>
      </c>
      <c r="B11" s="13" t="s">
        <v>159</v>
      </c>
      <c r="C11" s="27" t="str">
        <f t="shared" ref="C11:C74" si="0">IF(OR(B11&lt;&gt;"",J11&lt;&gt;""),IF($G$4="Recurso",CONCATENATE($G$4," ",$G$5),$G$4),"")</f>
        <v>Recurso F13</v>
      </c>
      <c r="D11" s="14" t="s">
        <v>160</v>
      </c>
      <c r="E11" s="14" t="s">
        <v>161</v>
      </c>
      <c r="F11" s="14" t="str">
        <f t="shared" ref="F11:F74" si="1">IF(OR(B11&lt;&gt;"",J11&lt;&gt;""),CONCATENATE($C$7,"_",$A11,IF($G$4="Cuaderno de Estudio","_small",CONCATENATE(IF(I11="","","n"),IF(LEFT($G$5,1)="F",".jpg",".png")))),"")</f>
        <v>CN_08_01_REC10_IMG02.jpg</v>
      </c>
      <c r="G11" s="14" t="str">
        <f>IF(F11&lt;&gt;"",IF($G$4="Recurso",IF(LEFT($G$5,1)="M",VLOOKUP($G$5,'Definición técnica de imagenes'!$A$3:$G$17,5,FALSE),IF($G$5="F1",'Definición técnica de imagenes'!$E$15,'Definición técnica de imagenes'!$F$13)),'Definición técnica de imagenes'!$E$16),"")</f>
        <v>800 x 460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9"/>
      <c r="K11" s="15"/>
    </row>
    <row r="12" spans="1:16" s="12" customFormat="1" ht="162.75" customHeight="1" x14ac:dyDescent="0.25">
      <c r="A12" s="13" t="s">
        <v>149</v>
      </c>
      <c r="B12" s="13" t="s">
        <v>159</v>
      </c>
      <c r="C12" s="27" t="str">
        <f t="shared" si="0"/>
        <v>Recurso F13</v>
      </c>
      <c r="D12" s="14" t="s">
        <v>160</v>
      </c>
      <c r="E12" s="14" t="s">
        <v>161</v>
      </c>
      <c r="F12" s="14" t="str">
        <f t="shared" si="1"/>
        <v>CN_08_01_REC10_IMG03.jpg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ht="121.5" customHeight="1" x14ac:dyDescent="0.25">
      <c r="A13" s="13" t="s">
        <v>150</v>
      </c>
      <c r="B13" s="13" t="s">
        <v>159</v>
      </c>
      <c r="C13" s="27" t="str">
        <f t="shared" si="0"/>
        <v>Recurso F13</v>
      </c>
      <c r="D13" s="14" t="s">
        <v>160</v>
      </c>
      <c r="E13" s="14" t="s">
        <v>161</v>
      </c>
      <c r="F13" s="14" t="str">
        <f t="shared" si="1"/>
        <v>CN_08_01_REC10_IMG04.jpg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ht="114" customHeight="1" x14ac:dyDescent="0.25">
      <c r="A14" s="13" t="s">
        <v>151</v>
      </c>
      <c r="B14" s="13" t="s">
        <v>159</v>
      </c>
      <c r="C14" s="27" t="str">
        <f t="shared" si="0"/>
        <v>Recurso F13</v>
      </c>
      <c r="D14" s="14" t="s">
        <v>160</v>
      </c>
      <c r="E14" s="14" t="s">
        <v>161</v>
      </c>
      <c r="F14" s="14" t="str">
        <f t="shared" si="1"/>
        <v>CN_08_01_REC10_IMG05.jpg</v>
      </c>
      <c r="G14" s="14" t="str">
        <f>IF(F14&lt;&gt;"",IF($G$4="Recurso",IF(LEFT($G$5,1)="M",VLOOKUP($G$5,'Definición técnica de imagenes'!$A$3:$G$17,5,FALSE),IF($G$5="F1",'Definición técnica de imagenes'!$E$15,'Definición técnica de imagenes'!$F$13)),'Definición técnica de imagenes'!$E$16),"")</f>
        <v>800 x 460 px</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ht="161.25" customHeight="1" x14ac:dyDescent="0.25">
      <c r="A15" s="13" t="s">
        <v>152</v>
      </c>
      <c r="B15" s="13" t="s">
        <v>159</v>
      </c>
      <c r="C15" s="27" t="str">
        <f t="shared" si="0"/>
        <v>Recurso F13</v>
      </c>
      <c r="D15" s="14" t="s">
        <v>160</v>
      </c>
      <c r="E15" s="14" t="s">
        <v>162</v>
      </c>
      <c r="F15" s="14" t="str">
        <f t="shared" si="1"/>
        <v>CN_08_01_REC10_IMG06.jpg</v>
      </c>
      <c r="G15" s="14" t="str">
        <f>IF(F15&lt;&gt;"",IF($G$4="Recurso",IF(LEFT($G$5,1)="M",VLOOKUP($G$5,'Definición técnica de imagenes'!$A$3:$G$17,5,FALSE),IF($G$5="F1",'Definición técnica de imagenes'!$E$15,'Definición técnica de imagenes'!$F$13)),'Definición técnica de imagenes'!$E$16),"")</f>
        <v>800 x 460 px</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208.5" customHeight="1" x14ac:dyDescent="0.3">
      <c r="A16" s="13" t="s">
        <v>153</v>
      </c>
      <c r="B16" s="13" t="s">
        <v>159</v>
      </c>
      <c r="C16" s="27" t="str">
        <f t="shared" si="0"/>
        <v>Recurso F13</v>
      </c>
      <c r="D16" s="14" t="s">
        <v>160</v>
      </c>
      <c r="E16" s="14" t="s">
        <v>161</v>
      </c>
      <c r="F16" s="14" t="str">
        <f t="shared" si="1"/>
        <v>CN_08_01_REC10_IMG07.jpg</v>
      </c>
      <c r="G16" s="14" t="str">
        <f>IF(F16&lt;&gt;"",IF($G$4="Recurso",IF(LEFT($G$5,1)="M",VLOOKUP($G$5,'Definición técnica de imagenes'!$A$3:$G$17,5,FALSE),IF($G$5="F1",'Definición técnica de imagenes'!$E$15,'Definición técnica de imagenes'!$F$13)),'Definición técnica de imagenes'!$E$16),"")</f>
        <v>800 x 460 px</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ht="159" customHeight="1" x14ac:dyDescent="0.25">
      <c r="A17" s="13" t="s">
        <v>154</v>
      </c>
      <c r="B17" s="13" t="s">
        <v>159</v>
      </c>
      <c r="C17" s="27" t="str">
        <f t="shared" si="0"/>
        <v>Recurso F13</v>
      </c>
      <c r="D17" s="14" t="s">
        <v>160</v>
      </c>
      <c r="E17" s="14" t="s">
        <v>161</v>
      </c>
      <c r="F17" s="14" t="str">
        <f t="shared" si="1"/>
        <v>CN_08_01_REC10_IMG08.jpg</v>
      </c>
      <c r="G17" s="14" t="str">
        <f>IF(F17&lt;&gt;"",IF($G$4="Recurso",IF(LEFT($G$5,1)="M",VLOOKUP($G$5,'Definición técnica de imagenes'!$A$3:$G$17,5,FALSE),IF($G$5="F1",'Definición técnica de imagenes'!$E$15,'Definición técnica de imagenes'!$F$13)),'Definición técnica de imagenes'!$E$16),"")</f>
        <v>800 x 460 px</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ht="210" customHeight="1" x14ac:dyDescent="0.25">
      <c r="A18" s="13" t="s">
        <v>155</v>
      </c>
      <c r="B18" s="13" t="s">
        <v>159</v>
      </c>
      <c r="C18" s="27" t="str">
        <f t="shared" si="0"/>
        <v>Recurso F13</v>
      </c>
      <c r="D18" s="14" t="s">
        <v>160</v>
      </c>
      <c r="E18" s="14" t="s">
        <v>161</v>
      </c>
      <c r="F18" s="14" t="str">
        <f t="shared" si="1"/>
        <v>CN_08_01_REC10_IMG09.jpg</v>
      </c>
      <c r="G18" s="14" t="str">
        <f>IF(F18&lt;&gt;"",IF($G$4="Recurso",IF(LEFT($G$5,1)="M",VLOOKUP($G$5,'Definición técnica de imagenes'!$A$3:$G$17,5,FALSE),IF($G$5="F1",'Definición técnica de imagenes'!$E$15,'Definición técnica de imagenes'!$F$13)),'Definición técnica de imagenes'!$E$16),"")</f>
        <v>800 x 460 px</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5.5" customHeight="1" x14ac:dyDescent="0.3">
      <c r="A19" s="13" t="s">
        <v>156</v>
      </c>
      <c r="B19" s="13" t="s">
        <v>159</v>
      </c>
      <c r="C19" s="27" t="str">
        <f t="shared" si="0"/>
        <v>Recurso F13</v>
      </c>
      <c r="D19" s="14" t="s">
        <v>160</v>
      </c>
      <c r="E19" s="14" t="s">
        <v>162</v>
      </c>
      <c r="F19" s="14" t="str">
        <f t="shared" si="1"/>
        <v>CN_08_01_REC10_IMG10.jpg</v>
      </c>
      <c r="G19" s="14" t="str">
        <f>IF(F19&lt;&gt;"",IF($G$4="Recurso",IF(LEFT($G$5,1)="M",VLOOKUP($G$5,'Definición técnica de imagenes'!$A$3:$G$17,5,FALSE),IF($G$5="F1",'Definición técnica de imagenes'!$E$15,'Definición técnica de imagenes'!$F$13)),'Definición técnica de imagenes'!$E$16),"")</f>
        <v>800 x 460 px</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ht="119.25" customHeight="1" x14ac:dyDescent="0.25">
      <c r="A20" s="13" t="s">
        <v>157</v>
      </c>
      <c r="B20" s="13" t="s">
        <v>159</v>
      </c>
      <c r="C20" s="27" t="str">
        <f t="shared" si="0"/>
        <v>Recurso F13</v>
      </c>
      <c r="D20" s="14" t="s">
        <v>160</v>
      </c>
      <c r="E20" s="14" t="s">
        <v>161</v>
      </c>
      <c r="F20" s="14" t="str">
        <f t="shared" si="1"/>
        <v>CN_08_01_REC10_IMG11.jpg</v>
      </c>
      <c r="G20" s="14" t="str">
        <f>IF(F20&lt;&gt;"",IF($G$4="Recurso",IF(LEFT($G$5,1)="M",VLOOKUP($G$5,'Definición técnica de imagenes'!$A$3:$G$17,5,FALSE),IF($G$5="F1",'Definición técnica de imagenes'!$E$15,'Definición técnica de imagenes'!$F$13)),'Definición técnica de imagenes'!$E$16),"")</f>
        <v>800 x 460 px</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ht="129.75" customHeight="1" x14ac:dyDescent="0.25">
      <c r="A21" s="13" t="s">
        <v>158</v>
      </c>
      <c r="B21" s="13" t="s">
        <v>159</v>
      </c>
      <c r="C21" s="27" t="str">
        <f t="shared" si="0"/>
        <v>Recurso F13</v>
      </c>
      <c r="D21" s="14" t="s">
        <v>160</v>
      </c>
      <c r="E21" s="14" t="s">
        <v>161</v>
      </c>
      <c r="F21" s="14" t="str">
        <f t="shared" si="1"/>
        <v>CN_08_01_REC10_IMG12.jpg</v>
      </c>
      <c r="G21" s="14" t="str">
        <f>IF(F21&lt;&gt;"",IF($G$4="Recurso",IF(LEFT($G$5,1)="M",VLOOKUP($G$5,'Definición técnica de imagenes'!$A$3:$G$17,5,FALSE),IF($G$5="F1",'Definición técnica de imagenes'!$E$15,'Definición técnica de imagenes'!$F$13)),'Definición técnica de imagenes'!$E$16),"")</f>
        <v>800 x 460 px</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ref="A20:A83" si="3">IF(OR(B22&lt;&gt;"",J22&lt;&gt;""),CONCATENATE(LEFT(A21,3),IF(MID(A21,4,2)+1&lt;10,CONCATENATE("0",MID(A21,4,2)+1),MID(A21,4,2)+1)),"")</f>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3"/>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3"/>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3"/>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3"/>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3"/>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3"/>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3"/>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3"/>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3"/>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3"/>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3"/>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3"/>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3"/>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3"/>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3"/>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3"/>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3"/>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3"/>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3"/>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3"/>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3"/>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3"/>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3"/>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3"/>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3"/>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3"/>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3"/>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3"/>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3"/>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3"/>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3"/>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3"/>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3"/>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3"/>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3"/>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3"/>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3"/>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3"/>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3"/>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3"/>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3"/>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3"/>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3"/>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3"/>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3"/>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3"/>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3"/>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3"/>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3"/>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3"/>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3"/>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3"/>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3"/>
        <v/>
      </c>
      <c r="B75" s="13"/>
      <c r="C75" s="27"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3"/>
        <v/>
      </c>
      <c r="B76" s="13"/>
      <c r="C76" s="27"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3"/>
        <v/>
      </c>
      <c r="B77" s="13"/>
      <c r="C77" s="27"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3"/>
        <v/>
      </c>
      <c r="B78" s="13"/>
      <c r="C78" s="27"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3"/>
        <v/>
      </c>
      <c r="B79" s="13"/>
      <c r="C79" s="27"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3"/>
        <v/>
      </c>
      <c r="B80" s="13"/>
      <c r="C80" s="27"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3"/>
        <v/>
      </c>
      <c r="B81" s="13"/>
      <c r="C81" s="27"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3"/>
        <v/>
      </c>
      <c r="B82" s="13"/>
      <c r="C82" s="27"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3"/>
        <v/>
      </c>
      <c r="B83" s="13"/>
      <c r="C83" s="27"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7">IF(OR(B84&lt;&gt;"",J84&lt;&gt;""),CONCATENATE(LEFT(A83,3),IF(MID(A83,4,2)+1&lt;10,CONCATENATE("0",MID(A83,4,2)+1),MID(A83,4,2)+1)),"")</f>
        <v/>
      </c>
      <c r="B84" s="13"/>
      <c r="C84" s="27"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7"/>
        <v/>
      </c>
      <c r="B85" s="13"/>
      <c r="C85" s="27"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7"/>
        <v/>
      </c>
      <c r="B86" s="13"/>
      <c r="C86" s="27"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7"/>
        <v/>
      </c>
      <c r="B87" s="13"/>
      <c r="C87" s="27"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7"/>
        <v/>
      </c>
      <c r="B88" s="13"/>
      <c r="C88" s="27"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7"/>
        <v/>
      </c>
      <c r="B89" s="13"/>
      <c r="C89" s="27"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7"/>
        <v/>
      </c>
      <c r="B90" s="13"/>
      <c r="C90" s="27"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7"/>
        <v/>
      </c>
      <c r="B91" s="13"/>
      <c r="C91" s="27"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7"/>
        <v/>
      </c>
      <c r="B92" s="13"/>
      <c r="C92" s="27"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7"/>
        <v/>
      </c>
      <c r="B93" s="13"/>
      <c r="C93" s="27"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7"/>
        <v/>
      </c>
      <c r="B94" s="13"/>
      <c r="C94" s="27"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7"/>
        <v/>
      </c>
      <c r="B95" s="13"/>
      <c r="C95" s="27"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7"/>
        <v/>
      </c>
      <c r="B96" s="13"/>
      <c r="C96" s="27"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7"/>
        <v/>
      </c>
      <c r="B97" s="13"/>
      <c r="C97" s="27"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7"/>
        <v/>
      </c>
      <c r="B98" s="13"/>
      <c r="C98" s="27"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7"/>
        <v/>
      </c>
      <c r="B99" s="13"/>
      <c r="C99" s="27"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7"/>
        <v/>
      </c>
      <c r="B100" s="13"/>
      <c r="C100" s="27"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7"/>
        <v/>
      </c>
      <c r="B101" s="13"/>
      <c r="C101" s="27"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7"/>
        <v/>
      </c>
      <c r="B102" s="13"/>
      <c r="C102" s="27"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7"/>
        <v/>
      </c>
      <c r="B103" s="13"/>
      <c r="C103" s="27"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7"/>
        <v/>
      </c>
      <c r="B104" s="13"/>
      <c r="C104" s="27"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7"/>
        <v/>
      </c>
      <c r="B105" s="13"/>
      <c r="C105" s="27"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7"/>
        <v/>
      </c>
      <c r="B106" s="13"/>
      <c r="C106" s="27"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7"/>
        <v/>
      </c>
      <c r="B107" s="13"/>
      <c r="C107" s="27"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7"/>
        <v/>
      </c>
      <c r="B108" s="13"/>
      <c r="C108" s="27"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8" t="s">
        <v>38</v>
      </c>
      <c r="B1" s="89"/>
      <c r="C1" s="89"/>
      <c r="D1" s="89"/>
      <c r="E1" s="89"/>
      <c r="F1" s="90"/>
    </row>
    <row r="2" spans="1:11" x14ac:dyDescent="0.25">
      <c r="A2" s="39" t="s">
        <v>42</v>
      </c>
      <c r="B2" s="40"/>
      <c r="C2" s="91" t="s">
        <v>13</v>
      </c>
      <c r="D2" s="92"/>
      <c r="E2" s="93"/>
      <c r="F2" s="41"/>
    </row>
    <row r="3" spans="1:11" ht="63" x14ac:dyDescent="0.25">
      <c r="A3" s="42" t="s">
        <v>43</v>
      </c>
      <c r="B3" s="40"/>
      <c r="C3" s="97" t="s">
        <v>14</v>
      </c>
      <c r="D3" s="98"/>
      <c r="E3" s="99"/>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0" t="str">
        <f>CONCATENATE(H21,"_",I21,"_",J21,"_CO")</f>
        <v>LE_07_04_CO</v>
      </c>
      <c r="E5" s="101"/>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6" t="str">
        <f>CONCATENATE("SolicitudGrafica_",D5,".xls")</f>
        <v>SolicitudGrafica_LE_07_04_CO.xls</v>
      </c>
      <c r="E7" s="86"/>
      <c r="F7" s="87"/>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8" t="s">
        <v>41</v>
      </c>
      <c r="B13" s="89"/>
      <c r="C13" s="89"/>
      <c r="D13" s="89"/>
      <c r="E13" s="89"/>
      <c r="F13" s="90"/>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1" t="s">
        <v>49</v>
      </c>
      <c r="D15" s="92"/>
      <c r="E15" s="92"/>
      <c r="F15" s="93"/>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4" t="str">
        <f>CONCATENATE(H21,"_",I21,"_",J21,"_",K45)</f>
        <v>LE_07_04_REC10</v>
      </c>
      <c r="E17" s="95"/>
      <c r="F17" s="96"/>
      <c r="J17" s="31">
        <v>14</v>
      </c>
      <c r="K17" s="31">
        <v>14</v>
      </c>
    </row>
    <row r="18" spans="1:11" ht="79.5" thickBot="1" x14ac:dyDescent="0.3">
      <c r="A18" s="42" t="s">
        <v>48</v>
      </c>
      <c r="B18" s="40"/>
      <c r="C18" s="71" t="s">
        <v>128</v>
      </c>
      <c r="D18" s="86" t="str">
        <f>CONCATENATE("SolicitudGrafica_",D17,".xls")</f>
        <v>SolicitudGrafica_LE_07_04_REC10.xls</v>
      </c>
      <c r="E18" s="86"/>
      <c r="F18" s="87"/>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2" t="s">
        <v>56</v>
      </c>
      <c r="B1" s="102" t="s">
        <v>63</v>
      </c>
      <c r="C1" s="102" t="s">
        <v>64</v>
      </c>
      <c r="D1" s="102" t="s">
        <v>5</v>
      </c>
      <c r="E1" s="102" t="s">
        <v>65</v>
      </c>
      <c r="F1" s="102" t="s">
        <v>66</v>
      </c>
      <c r="G1" s="102" t="s">
        <v>67</v>
      </c>
      <c r="H1" s="103" t="s">
        <v>68</v>
      </c>
      <c r="I1" s="103"/>
      <c r="J1" s="103"/>
    </row>
    <row r="2" spans="1:11" x14ac:dyDescent="0.25">
      <c r="A2" s="102"/>
      <c r="B2" s="102"/>
      <c r="C2" s="102"/>
      <c r="D2" s="102"/>
      <c r="E2" s="102"/>
      <c r="F2" s="102"/>
      <c r="G2" s="102"/>
      <c r="H2" s="50" t="s">
        <v>65</v>
      </c>
      <c r="I2" s="50" t="s">
        <v>66</v>
      </c>
      <c r="J2" s="50" t="s">
        <v>67</v>
      </c>
    </row>
    <row r="3" spans="1:11" s="52" customFormat="1" x14ac:dyDescent="0.25">
      <c r="A3" s="51" t="s">
        <v>69</v>
      </c>
      <c r="B3" s="51" t="s">
        <v>70</v>
      </c>
      <c r="C3" s="51" t="s">
        <v>71</v>
      </c>
      <c r="D3" s="51" t="s">
        <v>72</v>
      </c>
      <c r="E3" s="51" t="s">
        <v>73</v>
      </c>
      <c r="F3" s="51"/>
      <c r="G3" s="51"/>
      <c r="H3" s="51" t="s">
        <v>131</v>
      </c>
      <c r="I3" s="51"/>
      <c r="J3" s="51"/>
    </row>
    <row r="4" spans="1:11" s="52" customFormat="1" x14ac:dyDescent="0.25">
      <c r="A4" s="53" t="s">
        <v>57</v>
      </c>
      <c r="B4" s="53" t="s">
        <v>74</v>
      </c>
      <c r="C4" s="53" t="s">
        <v>71</v>
      </c>
      <c r="D4" s="53" t="s">
        <v>72</v>
      </c>
      <c r="E4" s="53" t="s">
        <v>75</v>
      </c>
      <c r="F4" s="53" t="s">
        <v>76</v>
      </c>
      <c r="G4" s="53"/>
      <c r="H4" s="53" t="s">
        <v>132</v>
      </c>
      <c r="I4" s="53" t="s">
        <v>134</v>
      </c>
      <c r="J4" s="53"/>
    </row>
    <row r="5" spans="1:11" s="52" customFormat="1" x14ac:dyDescent="0.25">
      <c r="A5" s="54" t="s">
        <v>77</v>
      </c>
      <c r="B5" s="53" t="s">
        <v>78</v>
      </c>
      <c r="C5" s="53" t="s">
        <v>71</v>
      </c>
      <c r="D5" s="53" t="s">
        <v>72</v>
      </c>
      <c r="E5" s="53" t="s">
        <v>75</v>
      </c>
      <c r="F5" s="53" t="s">
        <v>76</v>
      </c>
      <c r="G5" s="55"/>
      <c r="H5" s="53" t="s">
        <v>132</v>
      </c>
      <c r="I5" s="53" t="s">
        <v>134</v>
      </c>
      <c r="J5" s="55"/>
    </row>
    <row r="6" spans="1:11" s="52" customFormat="1" x14ac:dyDescent="0.25">
      <c r="A6" s="53" t="s">
        <v>58</v>
      </c>
      <c r="B6" s="53" t="s">
        <v>79</v>
      </c>
      <c r="C6" s="53" t="s">
        <v>71</v>
      </c>
      <c r="D6" s="53" t="s">
        <v>72</v>
      </c>
      <c r="E6" s="53" t="s">
        <v>75</v>
      </c>
      <c r="F6" s="53" t="s">
        <v>76</v>
      </c>
      <c r="G6" s="53" t="s">
        <v>73</v>
      </c>
      <c r="H6" s="53" t="s">
        <v>132</v>
      </c>
      <c r="I6" s="53" t="s">
        <v>134</v>
      </c>
      <c r="J6" s="53" t="s">
        <v>135</v>
      </c>
    </row>
    <row r="7" spans="1:11" s="52" customFormat="1" ht="25.5" x14ac:dyDescent="0.25">
      <c r="A7" s="53" t="s">
        <v>80</v>
      </c>
      <c r="B7" s="53" t="s">
        <v>81</v>
      </c>
      <c r="C7" s="53" t="s">
        <v>71</v>
      </c>
      <c r="D7" s="53" t="s">
        <v>72</v>
      </c>
      <c r="E7" s="53" t="s">
        <v>75</v>
      </c>
      <c r="F7" s="53" t="s">
        <v>76</v>
      </c>
      <c r="G7" s="53"/>
      <c r="H7" s="53" t="s">
        <v>132</v>
      </c>
      <c r="I7" s="53" t="s">
        <v>134</v>
      </c>
      <c r="J7" s="53"/>
    </row>
    <row r="8" spans="1:11" s="52" customFormat="1" ht="25.5" x14ac:dyDescent="0.25">
      <c r="A8" s="53" t="s">
        <v>82</v>
      </c>
      <c r="B8" s="53" t="s">
        <v>83</v>
      </c>
      <c r="C8" s="53" t="s">
        <v>71</v>
      </c>
      <c r="D8" s="53" t="s">
        <v>72</v>
      </c>
      <c r="E8" s="53" t="s">
        <v>75</v>
      </c>
      <c r="F8" s="53" t="s">
        <v>76</v>
      </c>
      <c r="G8" s="53"/>
      <c r="H8" s="53" t="s">
        <v>132</v>
      </c>
      <c r="I8" s="53" t="s">
        <v>134</v>
      </c>
      <c r="J8" s="53"/>
    </row>
    <row r="9" spans="1:11" s="52" customFormat="1" x14ac:dyDescent="0.25">
      <c r="A9" s="53" t="s">
        <v>84</v>
      </c>
      <c r="B9" s="53" t="s">
        <v>85</v>
      </c>
      <c r="C9" s="53" t="s">
        <v>71</v>
      </c>
      <c r="D9" s="53" t="s">
        <v>72</v>
      </c>
      <c r="E9" s="53" t="s">
        <v>75</v>
      </c>
      <c r="F9" s="53" t="s">
        <v>76</v>
      </c>
      <c r="G9" s="53"/>
      <c r="H9" s="53" t="s">
        <v>132</v>
      </c>
      <c r="I9" s="53" t="s">
        <v>134</v>
      </c>
      <c r="J9" s="53"/>
    </row>
    <row r="10" spans="1:11" s="52" customFormat="1" x14ac:dyDescent="0.25">
      <c r="A10" s="53" t="s">
        <v>86</v>
      </c>
      <c r="B10" s="53" t="s">
        <v>87</v>
      </c>
      <c r="C10" s="53" t="s">
        <v>71</v>
      </c>
      <c r="D10" s="53" t="s">
        <v>72</v>
      </c>
      <c r="E10" s="53" t="s">
        <v>88</v>
      </c>
      <c r="F10" s="53"/>
      <c r="G10" s="53"/>
      <c r="H10" s="53" t="s">
        <v>131</v>
      </c>
      <c r="I10" s="53" t="s">
        <v>134</v>
      </c>
      <c r="J10" s="53"/>
    </row>
    <row r="11" spans="1:11" s="52" customFormat="1" ht="25.5" x14ac:dyDescent="0.25">
      <c r="A11" s="53" t="s">
        <v>89</v>
      </c>
      <c r="B11" s="53" t="s">
        <v>90</v>
      </c>
      <c r="C11" s="53" t="s">
        <v>71</v>
      </c>
      <c r="D11" s="53" t="s">
        <v>72</v>
      </c>
      <c r="E11" s="53" t="s">
        <v>75</v>
      </c>
      <c r="F11" s="53" t="s">
        <v>76</v>
      </c>
      <c r="G11" s="53"/>
      <c r="H11" s="53" t="s">
        <v>132</v>
      </c>
      <c r="I11" s="53" t="s">
        <v>134</v>
      </c>
      <c r="J11" s="53"/>
    </row>
    <row r="12" spans="1:11" s="52" customFormat="1" x14ac:dyDescent="0.25">
      <c r="A12" s="53" t="s">
        <v>91</v>
      </c>
      <c r="B12" s="53" t="s">
        <v>92</v>
      </c>
      <c r="C12" s="53" t="s">
        <v>71</v>
      </c>
      <c r="D12" s="53" t="s">
        <v>72</v>
      </c>
      <c r="E12" s="53" t="s">
        <v>75</v>
      </c>
      <c r="F12" s="53" t="s">
        <v>76</v>
      </c>
      <c r="G12" s="53"/>
      <c r="H12" s="53" t="s">
        <v>132</v>
      </c>
      <c r="I12" s="53" t="s">
        <v>134</v>
      </c>
      <c r="J12" s="53"/>
    </row>
    <row r="13" spans="1:11" ht="63" x14ac:dyDescent="0.25">
      <c r="A13" s="56" t="s">
        <v>93</v>
      </c>
      <c r="B13" s="56" t="s">
        <v>94</v>
      </c>
      <c r="C13" s="53" t="s">
        <v>71</v>
      </c>
      <c r="D13" s="57" t="s">
        <v>95</v>
      </c>
      <c r="E13" s="57"/>
      <c r="F13" s="58" t="s">
        <v>125</v>
      </c>
      <c r="G13" s="56"/>
      <c r="H13" s="53"/>
      <c r="I13" s="53" t="s">
        <v>131</v>
      </c>
      <c r="J13" s="56"/>
      <c r="K13" s="31" t="s">
        <v>96</v>
      </c>
    </row>
    <row r="14" spans="1:11" x14ac:dyDescent="0.25">
      <c r="A14" s="56" t="s">
        <v>97</v>
      </c>
      <c r="B14" s="56" t="s">
        <v>98</v>
      </c>
      <c r="C14" s="53" t="s">
        <v>71</v>
      </c>
      <c r="D14" s="57" t="s">
        <v>72</v>
      </c>
      <c r="E14" s="57"/>
      <c r="F14" s="58" t="s">
        <v>126</v>
      </c>
      <c r="G14" s="56"/>
      <c r="H14" s="53"/>
      <c r="I14" s="53" t="s">
        <v>131</v>
      </c>
      <c r="J14" s="56"/>
    </row>
    <row r="15" spans="1:11" ht="31.5" x14ac:dyDescent="0.25">
      <c r="A15" s="56" t="s">
        <v>99</v>
      </c>
      <c r="B15" s="56" t="s">
        <v>100</v>
      </c>
      <c r="C15" s="53" t="s">
        <v>101</v>
      </c>
      <c r="D15" s="56" t="s">
        <v>95</v>
      </c>
      <c r="E15" s="56" t="s">
        <v>124</v>
      </c>
      <c r="F15" s="56"/>
      <c r="G15" s="56"/>
      <c r="H15" s="53" t="s">
        <v>131</v>
      </c>
      <c r="I15" s="56"/>
      <c r="J15" s="56"/>
      <c r="K15" s="31" t="s">
        <v>102</v>
      </c>
    </row>
    <row r="16" spans="1:11" ht="94.5" x14ac:dyDescent="0.25">
      <c r="A16" s="58" t="s">
        <v>103</v>
      </c>
      <c r="B16" s="58"/>
      <c r="C16" s="54" t="s">
        <v>101</v>
      </c>
      <c r="D16" s="58" t="s">
        <v>104</v>
      </c>
      <c r="E16" s="57" t="s">
        <v>122</v>
      </c>
      <c r="F16" s="57" t="s">
        <v>123</v>
      </c>
      <c r="G16" s="57"/>
      <c r="H16" s="58" t="s">
        <v>133</v>
      </c>
      <c r="I16" s="58" t="s">
        <v>136</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137</v>
      </c>
      <c r="C21" s="65" t="s">
        <v>22</v>
      </c>
      <c r="D21" s="64"/>
      <c r="E21" s="64"/>
    </row>
    <row r="22" spans="1:11" x14ac:dyDescent="0.25">
      <c r="A22" s="66" t="s">
        <v>114</v>
      </c>
      <c r="B22" s="72" t="s">
        <v>138</v>
      </c>
      <c r="C22" s="68" t="s">
        <v>139</v>
      </c>
      <c r="D22" s="67"/>
      <c r="E22" s="67"/>
    </row>
    <row r="23" spans="1:11" x14ac:dyDescent="0.25">
      <c r="A23" s="66" t="s">
        <v>115</v>
      </c>
      <c r="B23" s="72" t="s">
        <v>140</v>
      </c>
      <c r="C23" s="68" t="s">
        <v>141</v>
      </c>
      <c r="D23" s="67"/>
      <c r="E23" s="67"/>
    </row>
    <row r="24" spans="1:11" ht="31.5" x14ac:dyDescent="0.25">
      <c r="A24" s="66" t="s">
        <v>116</v>
      </c>
      <c r="B24" s="67" t="s">
        <v>142</v>
      </c>
      <c r="C24" s="68" t="s">
        <v>145</v>
      </c>
      <c r="D24" s="67"/>
      <c r="E24" s="67"/>
    </row>
    <row r="25" spans="1:11" x14ac:dyDescent="0.25">
      <c r="A25" s="66" t="s">
        <v>117</v>
      </c>
      <c r="B25" s="67" t="s">
        <v>143</v>
      </c>
      <c r="C25" s="68" t="s">
        <v>144</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Diana Margarita Gonzalez Martinez</cp:lastModifiedBy>
  <dcterms:created xsi:type="dcterms:W3CDTF">2014-07-01T23:43:25Z</dcterms:created>
  <dcterms:modified xsi:type="dcterms:W3CDTF">2015-06-20T23:14:43Z</dcterms:modified>
</cp:coreProperties>
</file>