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Adriana\Google Drive\2. AulaPlaneta\EDICION\5. MA_09_10_CO (RECURSOS)\Solicitudes_Graficas_Editor\"/>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693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H15" i="1" s="1"/>
  <c r="I16" i="1"/>
  <c r="H16" i="1" s="1"/>
  <c r="I17" i="1"/>
  <c r="H17" i="1" s="1"/>
  <c r="I18" i="1"/>
  <c r="H18" i="1" s="1"/>
  <c r="I19" i="1"/>
  <c r="H19" i="1" s="1"/>
  <c r="I20" i="1"/>
  <c r="I21" i="1"/>
  <c r="H21" i="1" s="1"/>
  <c r="I22" i="1"/>
  <c r="H22" i="1" s="1"/>
  <c r="I23" i="1"/>
  <c r="H23" i="1" s="1"/>
  <c r="I24" i="1"/>
  <c r="H24" i="1" s="1"/>
  <c r="I25" i="1"/>
  <c r="I26" i="1"/>
  <c r="H26" i="1" s="1"/>
  <c r="I27" i="1"/>
  <c r="H27" i="1" s="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I41" i="1"/>
  <c r="H41" i="1" s="1"/>
  <c r="I42" i="1"/>
  <c r="H42" i="1" s="1"/>
  <c r="I43" i="1"/>
  <c r="H43" i="1" s="1"/>
  <c r="I44" i="1"/>
  <c r="I45" i="1"/>
  <c r="H45" i="1" s="1"/>
  <c r="I46" i="1"/>
  <c r="H46" i="1" s="1"/>
  <c r="I47" i="1"/>
  <c r="H47" i="1" s="1"/>
  <c r="I48" i="1"/>
  <c r="H48" i="1" s="1"/>
  <c r="I49" i="1"/>
  <c r="H49" i="1" s="1"/>
  <c r="I50" i="1"/>
  <c r="H50" i="1" s="1"/>
  <c r="I51" i="1"/>
  <c r="H51" i="1" s="1"/>
  <c r="I52" i="1"/>
  <c r="H52" i="1" s="1"/>
  <c r="I53" i="1"/>
  <c r="H53" i="1" s="1"/>
  <c r="F53" i="1"/>
  <c r="G53" i="1" s="1"/>
  <c r="I54" i="1"/>
  <c r="H54" i="1" s="1"/>
  <c r="F54" i="1"/>
  <c r="G54" i="1" s="1"/>
  <c r="I55" i="1"/>
  <c r="H55" i="1" s="1"/>
  <c r="I56" i="1"/>
  <c r="H56" i="1" s="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s="1"/>
  <c r="F57" i="1"/>
  <c r="G57" i="1" s="1"/>
  <c r="F55" i="1"/>
  <c r="G55" i="1" s="1"/>
  <c r="F52" i="1"/>
  <c r="G52" i="1" s="1"/>
  <c r="F51" i="1"/>
  <c r="G51" i="1" s="1"/>
  <c r="F50" i="1"/>
  <c r="G50" i="1" s="1"/>
  <c r="F49" i="1"/>
  <c r="G49" i="1" s="1"/>
  <c r="F48" i="1"/>
  <c r="G48" i="1" s="1"/>
  <c r="F47" i="1"/>
  <c r="G47" i="1" s="1"/>
  <c r="F46" i="1"/>
  <c r="G46" i="1" s="1"/>
  <c r="F45" i="1"/>
  <c r="G45" i="1" s="1"/>
  <c r="F44" i="1"/>
  <c r="G44" i="1" s="1"/>
  <c r="H44" i="1"/>
  <c r="F43" i="1"/>
  <c r="G43" i="1" s="1"/>
  <c r="F42" i="1"/>
  <c r="G42" i="1" s="1"/>
  <c r="F41" i="1"/>
  <c r="G41" i="1" s="1"/>
  <c r="F40" i="1"/>
  <c r="G40" i="1" s="1"/>
  <c r="H40" i="1"/>
  <c r="F39" i="1"/>
  <c r="G39" i="1" s="1"/>
  <c r="F38" i="1"/>
  <c r="G38" i="1" s="1"/>
  <c r="F37" i="1"/>
  <c r="G37" i="1" s="1"/>
  <c r="F36" i="1"/>
  <c r="G36" i="1" s="1"/>
  <c r="F35" i="1"/>
  <c r="G35" i="1" s="1"/>
  <c r="F34" i="1"/>
  <c r="G34" i="1" s="1"/>
  <c r="F33" i="1"/>
  <c r="G33" i="1" s="1"/>
  <c r="F32" i="1"/>
  <c r="G32" i="1" s="1"/>
  <c r="F31" i="1"/>
  <c r="G31" i="1" s="1"/>
  <c r="F30" i="1"/>
  <c r="G30" i="1" s="1"/>
  <c r="F29" i="1"/>
  <c r="G29" i="1" s="1"/>
  <c r="F28" i="1"/>
  <c r="G28" i="1" s="1"/>
  <c r="F27" i="1"/>
  <c r="G27" i="1" s="1"/>
  <c r="F26" i="1"/>
  <c r="G26" i="1" s="1"/>
  <c r="F25" i="1"/>
  <c r="G25" i="1" s="1"/>
  <c r="H25" i="1"/>
  <c r="F24" i="1"/>
  <c r="G24" i="1" s="1"/>
  <c r="F23" i="1"/>
  <c r="G23" i="1" s="1"/>
  <c r="F22" i="1"/>
  <c r="G22" i="1" s="1"/>
  <c r="F21" i="1"/>
  <c r="G21" i="1" s="1"/>
  <c r="F20" i="1"/>
  <c r="G20" i="1" s="1"/>
  <c r="H20" i="1"/>
  <c r="F19" i="1"/>
  <c r="G19" i="1" s="1"/>
  <c r="F18" i="1"/>
  <c r="G18" i="1" s="1"/>
  <c r="F17" i="1"/>
  <c r="G17" i="1" s="1"/>
  <c r="F16" i="1"/>
  <c r="G16" i="1" s="1"/>
  <c r="F15" i="1"/>
  <c r="G15" i="1" s="1"/>
  <c r="A11" i="1"/>
  <c r="A12" i="1" s="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F10" i="1" s="1"/>
  <c r="G10" i="1" s="1"/>
  <c r="C10" i="1"/>
  <c r="A10" i="1"/>
  <c r="M8" i="1"/>
  <c r="M7" i="1"/>
  <c r="M6" i="1"/>
  <c r="M5" i="1"/>
  <c r="F5" i="1"/>
  <c r="M4" i="1"/>
  <c r="M3" i="1"/>
  <c r="M2" i="1"/>
  <c r="M1" i="1"/>
  <c r="E9"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F12" i="1" l="1"/>
  <c r="G12" i="1" s="1"/>
  <c r="F11" i="1"/>
  <c r="G11" i="1" s="1"/>
  <c r="A13" i="1"/>
  <c r="F13" i="1" s="1"/>
  <c r="G13" i="1" s="1"/>
  <c r="H12" i="1"/>
  <c r="H10" i="1"/>
  <c r="H11" i="1"/>
  <c r="A14" i="1" l="1"/>
  <c r="H13" i="1"/>
  <c r="F14" i="1" l="1"/>
  <c r="G14" i="1" s="1"/>
  <c r="H14" i="1"/>
</calcChain>
</file>

<file path=xl/sharedStrings.xml><?xml version="1.0" encoding="utf-8"?>
<sst xmlns="http://schemas.openxmlformats.org/spreadsheetml/2006/main" count="384" uniqueCount="193">
  <si>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</si>
  <si>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</si>
  <si>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</si>
  <si>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</si>
  <si>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</si>
  <si>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</si>
  <si>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</si>
  <si>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</si>
  <si>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</si>
  <si>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</si>
  <si>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</si>
  <si>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</si>
  <si>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</si>
  <si>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</si>
  <si>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</si>
  <si>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</si>
  <si>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</si>
  <si>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</si>
  <si>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</si>
  <si>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</si>
  <si>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</si>
  <si>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</si>
  <si>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</si>
  <si>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</si>
  <si>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</si>
  <si>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</si>
  <si>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</si>
  <si>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</si>
  <si>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</si>
  <si>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</si>
  <si>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</si>
  <si>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</si>
  <si>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</si>
  <si>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</si>
  <si>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</si>
  <si>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</si>
  <si>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</si>
  <si>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</si>
  <si>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</si>
  <si>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</si>
  <si>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</si>
  <si>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</si>
  <si>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</si>
  <si>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</si>
  <si>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</si>
  <si>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</si>
  <si>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</si>
  <si>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</si>
  <si>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</si>
  <si>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</si>
  <si>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</si>
  <si>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</si>
  <si>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</si>
  <si>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</si>
  <si>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</si>
  <si>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</si>
  <si>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</si>
  <si>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</si>
  <si>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</si>
  <si>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</si>
  <si>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</si>
  <si>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</si>
  <si>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</si>
  <si>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</si>
  <si>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</si>
  <si>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</si>
  <si>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</si>
  <si>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</si>
  <si>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</si>
  <si>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</si>
  <si>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</si>
  <si>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</si>
  <si>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</si>
  <si>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</si>
  <si>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</si>
  <si>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</si>
  <si>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</si>
  <si>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</si>
  <si>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</si>
  <si>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</si>
  <si>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</si>
  <si>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</si>
  <si>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</si>
  <si>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</si>
  <si>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</si>
  <si>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</si>
  <si>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</si>
  <si>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</si>
  <si>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</si>
  <si>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</si>
  <si>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</si>
  <si>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</si>
  <si>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</si>
  <si>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</si>
  <si>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</si>
  <si>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</si>
  <si>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</si>
  <si>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</si>
  <si>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</si>
  <si>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</si>
  <si>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</si>
  <si>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</si>
  <si>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</si>
  <si>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</si>
  <si>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</si>
  <si>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</si>
  <si>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</si>
  <si>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</si>
  <si>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</si>
  <si>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</si>
  <si>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</si>
  <si>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</si>
  <si>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</si>
  <si>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</si>
  <si>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</si>
  <si>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</si>
  <si>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</si>
  <si>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</si>
  <si>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</si>
  <si>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</si>
  <si>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</si>
  <si>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</si>
  <si>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</si>
  <si>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</si>
  <si>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</si>
  <si>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</si>
  <si>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</si>
  <si>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</si>
  <si>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</si>
  <si>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</si>
  <si>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</si>
  <si>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</si>
  <si>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</si>
  <si>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</si>
  <si>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</si>
  <si>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</si>
  <si>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</si>
  <si>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</si>
  <si>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</si>
  <si>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</si>
  <si>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</si>
  <si>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</si>
  <si>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</si>
  <si>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</si>
  <si>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</si>
  <si>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</si>
  <si>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</si>
  <si>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</si>
  <si>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</si>
  <si>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</si>
  <si>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</si>
  <si>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</si>
  <si>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</si>
  <si>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</si>
  <si>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</si>
  <si>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</si>
  <si>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</si>
  <si>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</si>
  <si>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</si>
  <si>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</si>
  <si>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</si>
  <si>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</si>
  <si>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</si>
  <si>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</si>
  <si>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</si>
  <si>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</si>
  <si>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</si>
  <si>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</si>
  <si>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</si>
  <si>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</si>
  <si>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</si>
  <si>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</si>
  <si>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</si>
  <si>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</si>
  <si>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</si>
  <si>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</si>
  <si>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</si>
  <si>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</si>
  <si>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</si>
  <si>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</si>
  <si>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</si>
  <si>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</si>
  <si>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</si>
  <si>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</si>
  <si>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</si>
  <si>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</si>
  <si>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</si>
  <si>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MA_09_10_CO_RE260</t>
  </si>
  <si>
    <t>Ilustración</t>
  </si>
  <si>
    <t>La circunferencia y las relaciones entre sus elementos</t>
  </si>
  <si>
    <t>Adriana Ma. Pachón</t>
  </si>
  <si>
    <t>Ver descripción</t>
  </si>
  <si>
    <t xml:space="preserve">Ilustrar imagen propuesta con los datos.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</si>
</sst>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13</xdr:row>
      <xdr:rowOff>0</xdr:rowOff>
    </xdr:from>
    <xdr:to>
      <xdr:col>10</xdr:col>
      <xdr:colOff>304800</xdr:colOff>
      <xdr:row>13</xdr:row>
      <xdr:rowOff>308882</xdr:rowOff>
    </xdr:to>
    <xdr:sp macro="" textlink="">
      <xdr:nvSpPr>
        <xdr:cNvPr id="3073" name="AutoShape 1" descr="data:image/png;base64,iVBORw0KGgoAAAANSUhEUgAAAO0AAADVCAMAAACMuod9AAAAhFBMVEX///8AAAD6+vr09PT39/f5+fnm5ubu7u7q6urw8PDj4+Pr6+ve3t6QkJA2NjbDw8PKysqenp5paWk+Pj7R0dHX19eoqKi1tbVSUlJ5eXmwsLC9vb1NTU2lpaVcXFyIiIhvb29ISEiXl5eBgYFgYGAxMTEmJiYQEBAbGxslJSUYGBgLCwv0qrIVAAAP0ElEQVR4nO1dh3ajOhBFdDCY3ntzy///3wPsJC6ABRps776957yXxGvLEpJm7hSNKOof/uEf/uEf/uEf/uF/B/7dHXgh2Cyl392H18FE1ru78DqEe8t8dx9eBgflO+fdnXgZ8n3w/5laERWN8u5OvAwGQl73k5Xf3ZMXgEmRcf4tRb7h8Mx7u7MQuL1WjilFRWz7m4da7FLVW7NbYGA2vOJluV9sO1jb84+4DgxdEQVu5FPOKRazovtX7oR6hK/s9CLwkVEV+y+rzpIwjDRd1532P12LvNAtg3iHjrXq6kMjFot2Qs9b1ugHm380raIFPSgsKy11QWKGe8oykuwFsWXVrvCwwpNTIfZvcv2vbrSfvHHtpEZF6WGpEFY3UnRUI+n25c4i4GXKNkQTXeTzR0Iw4ib1xBmzwYq2ubNM+3YN6Hmqdz8jhALQDsKBiUyUe0vWnabu9sY3V+TacYb65Y/96TM3LR0WTcIv7dtGTw9mN15J9fOr18uPXMe8gVLCjollU2g0o8F0aEXQ5S62x/QnNpxdvPdtiP6sCcZFNamBJocOxbT8KdwVn23r6ZZFOiG04Rvi+ddNgnKWuE9rgU+biKgBTvGkGw7NVKfkQ8ebfKkbogbY1IzulZZepJ9o38ppTLLLBK0V44PTWJ4MYqEHjfCkkiy5KFVHN7xS+J9ly0vBVn/+rmHQouu0psHEO7hyRyYPYKEUpvT8XSOoTFd49h5tly1uHxrawVj2QVZXW0mOswN43xSXfQc0ktPCVezUKv4ng8/wPQa7Bd2gnSCk2FkKKzksFg1gYOp6yZZVg/mMP0JvtxKKeq4RyyS1gO10vIHzZh/cxlLnfUCm+dxYLG+Uvbv0oxDYzvOduCah0SCj9w131sxKLa8sJYfQtcS/bXZpC7/rmzJNup+ST/ilypv8jkyMy28UgbI9rR8tpZJyQGX/FhZZY/rto7x3qclp/5eSk36v/fUGvRvgqB6mJR6ufH4qZ7ONLYgpkbZ/OasyrOekYpPU+e0rdpaWZBZ/B7d5MWfWDs+eryRRYiRdL/ZMTXMbJJBT1S913yjPOKuTpQ/CRC3BYlbpKw1AyZoy8WiepnT9caFrcF0UrBdyyCAf/zfWq0dMUQmQ1DuHl7mave2ohGr5fvQSiWm8KkHO2Y88VyXwy0nxARnqyCvAxiYQD7JjXaF4+4l2iZ86oPCx+XpJmMjwBzhUEgcYXtAMkgVprwjn8uh+HTulSClYDgwdlNHXJWRrw4jvvoP38zc5UNj1CbPWXO09uyopDnAvzkSytlyWrG+KxNFUmA8mOU1AyCE7w/or27ru5XE6Rr5IJMagZwT0ccUPAtRtFYGiq1BYJBFV2D3uLwxS4KE0W2YYVMtF/wb2/Ie9XzHYye90SsnkD4qW5+tpISlfHrf8hgO7lBU4w/6G3wsKxSByBSfWxE3cIIXyuIro1yC1gzqk3BqAq9Ww9NaG4o85QpcWN5TjcBTtQ5jQGiwBYnyYrWFcMr0rPzsLUu1A2CJd7WaGjTAQkvrje2y67Gc/aWf2mxpWxJ6WrLMogM8gchCHo7iiz2xPfl9hEHFmy7HbGgYwIwgA1ss5jf9KTlFeSqZntSxBeftTSomaeYBzINb/TBAf++H+vkQo6xO0Uc8aLIOVykwBIPcYOyp99BsvVbZEelxCOZUfewXOAHOxMgdqiFZ+fOBhQdRSK6CUQ35plailB+gW/EmSPHn+ngkUJ6H8lnkesP9sC+48YfZEEpm2UJAi49yGnkP06BcBuGngYMT0phBarrf95mIprM7VC2irTCWlFhJF/zwvhzyqeY0NeiZAmXKeiAXhyCuBfdY50UKzwjWSBRplcmCl6BMdRJtoHg/UYJ2ZIax14E33zkC5Ocuj44JYGj8AZo/TIpQ/BNa8PJwMWMgbsOHXYkrjqvt4XlkFNgYOQgDTKX+CwwtbdJwXUhYQrM5o1zLoeKsJOaCh/cypEhF0tMcFXSyuOf7w8i5XcJYOcMCJtw1aoURpxmejQBIdzGILU89uIXzIDC9mgk35LUOfV7Npal8sxGjVhyWY8iKFCM08DGCSmXurg52QulwYsvN8f/EKLFkDzDTipnPaOc2PZ7RmrRAWjgCz9+h6giwpyRbNqj9mrZBaIUCS0XyMXtB2vuu8ibNGu0Y+hwsYWM/GxKh29hTPGS0Da++dYWeUm0AptnFnA5/2o23w2xKsFXIXc42iK+Jj9hcYEwc6+kDADr8t2YIvICn7nTPJARqtO0HNMi14+2jZb67nQcj7idFqaudyPuG3tcZofyCqATmJnBht3bW+mRFqW2G0bif3GMd2WgIpkx+LHx/t/Oo28KPl0vaJa7Hqobz7k07GVRyWgAzHRsvnM3vWyuQCerRa2clKowv99ZpSqrJhD7iKsEzDciw3O5jPFBjyI0t3UEQqQj7THSG+UCptmGvoeKcyx/StviRDfQV2we36IJiKfggkb+r3ZIOhTbxScNWwl5Axl8RMoEjABazBdIXPOh1UoPznZce8W7VaYCC8QKo5bKQliyLskx7M+dADmgrQsf2NRtcZZ5xD0VeTESFHQ1iqgx7OI2LrRS4D4ETgrk5WjjoPuoHucuOk/Nd2Q1uqxEu/Y4fLQwTLNmANa813A0o6YSs3D7qNz74FjodcpiiwnJ3D0WV74SGaCt5TQ2+R4xTWAI1iKal/BDlSEsyihgwaUpH1Qr1pQHrhlPMe25R54A2rHaWPawcozhBecTjhNODdD5cmZukQ+ZzfMJ9vRabTKELgbjAdwZr/qKfkxdmy/BbOey5jxfeYWTHeIfM2W6xHhANcHMjB5GVa42KPdyAF3Vl+zo/ZvuE+CLHC1gQDHuCaIHIVgClcbVYvdKynzDxyPZckT3HK7zMLXDwv3IYVpbC393SYMUkETUSW9/eLcuYz51yMbf6YlbhcRHWQCZPDfuAtYK7lMwKo3q+8pSzqG/EbK1npfjap7pl7o4XLCX0/QLmEy54ZHU766YT7zAGPNL1dI8w8PyNcvMK4idK92l3mgEQcWx/m3TMhESQ06Gk1tjzNOxZPfmCd9gEKHTkk24ELxzyf21syoABUS4A5d0OKofHen8I18V2GijqiauyG2AwSybd+PUA2jFszY4aI8lAztjtSYv8FRBqNW90rbOk2iVHEF1EbhNIx9W/kMzt2D5gUKYFmbx+acuuDxb9lhkv9eHQdsPMymh8RAjmlJbO81q/mjeN8RlFBD2VofG+Zqx5SnwPvqlo2e7hmLLSJoShp0Q7bBppmqm6TNiMGOoC+G5wAlAKnfNt4yY2uiJ7PiJ0ETRd8stF+KkebKUhUrtK7icIC6Gy1kgbng2O3ZwrSJ8aLk2/3CKEvrXPyTWuZhMQXV/aPSkdQad30WdPoXzel557x8EuKTcO1c3dUKGlicmm0PBzEBv1Tz8iPtV5B06kbqYohopLzFVJd2qvPKMUUky0JjgMw3TJSj2R7/w5SENw4zPLnUp8OutHqXRFZVE0HmfindQ3HwLGdWNAUBFysL702CCKcXcI27WjTqAu7PdtVar6wV2G7a4s95QKXt3YQR/1cdIB5EEXZocqpYo+fyH64YGHFCybdtAJKpdIt7D0LXZ0aoarOq7nEVBlhV/xAzjDyco1l3ji7XcAVcnSUL/r4GJRD9/C0cwbSBpsgG2fdpVrGk2fPLM/drVCaoxQyPZSLO4tIMlmKbufVnL1sRGOrTrsXou1SH7xsZYqlQubXR/2p/j7bQFT9RYrcsKpJOV7P9wzQ69wjwfTqnzcv37HMBcx4RTChaJSv2aaMsyz94RmqvPv/pa/Gcutb8++vALyCN9uVtk5RQG/fd1EzW93ZEheClmitNke76M9lCM4aZSbZw0VebtRAXppP8gPH9LXhSeRnXvixTklN81d+yDmAb98OfG+wp1EzJ3YtqmsM1zhcTQUzL3A4AiEowiFRV81xxqtrnJxybswxA6ioP58VyeNEcvflSScgQEUHr7FprgOjMtwdwJIalw+EQsa/eI9Z4QAGd5sQGUBmYTJGrN53WT++89LH81XW39CAj1RKYXGf+29gal1vhXNTYXNtwjMmfN1bz79bL6qF9SUW/FV60W0l8mSN0rOMFt+EUOkUJwyWwF8sYB9uZIYAmaZ38z1pfFVCmKkxIh0ROEO+GyyVr1ZCn3bqq/wLqXnDrdlic+s5s1e9lULMrZ9L0vln1yHR4MTC2d1lIKUrX7CitITjslXEJ7PrQt8pIB/vaE2yfmkkSS0u964JaTAhI0QLugLc8W5wCmgdiTHwRqH2CogpJr5PBr6Tyt7f74zqRddAsUlRdfMrmYvuWlwC73BvcpOmvM0AE8adB4uutyM6QIMVIO6DWc2m8KUNx8FqsSlTdLYbdHNIkyGl2d8VPKZIh6++m09LTZ0Kv4aiRwkkWefjxxRc5qVT24O169R2rPxx82aADFk/DjhAXiWibmHndZg3v18t9vvYgeOMbHYc2CuLjl9CQAmK9PBD4cymldY0HFmX/cE7ydcjyE8hqg26FDyxa6qV1hmUHcaWaJB/EmflEkEuEerPR3enmZnoWboHLpx4+OzvBrjm9GzQyRZFtAPZDbl6oE8XAJecXgLRQ2kfBuFg5LG7HwtTKm8wNgfgNoVNg+ha0UXxqCDCSXl7BXj3q47IrU7GOMbaeOTtY5IQW4PBamwiPyCtVPupo6gC0dkmaAhJ0ywXI6xnonySJxFfkAwMTvdPjcvP51OMXjdbdXojkF71vQb0AKHa0Odk12+ibHdUx7frGTTORYevh9KO91Dknsg8Z5E0Ixu+1QT68x2JlfL2DsilVQTm11dtRPr4hMi6Z6TokBtYW/0Nhh425MivFDk0t7utXweZ4WrKhr6A43VPDWrf2lm5J4uYZkT5xhOFz8ElsdrNqxIZalbl7dj2lzp8pyY2MzWJZm3DTxRRNxCuQ4SMIPJKD5nfYGzoe4AGa1eC5y8o9DSEjxVRN+Ai3wSYFan+XBF1C9tMiUN+uFm5nwA9T8lcGqsFa9eBHBQjtWmwQHpC/OVwsnhx9VXofJJXYNOOd1khmLWDteuAL+OZV9j0IMjKfS+kxFfnOlteE6xdB1zizzT4qz+ARY2DaQnWDH//C4O1KyFMp10yV2BACm68F5yeYhJK908VUbfQsQiluKjG6CfCzp+XDnlPsHYdiIEVfhOOaGhla6umvL0cvzlnQfxILOk/jiA/A30+RegMHYslqvL2oRANS2UzhL7uWZb4Zxl62Ej6C6SvQsC9gzF7Z1r/mjif4v+1+VEgkBSi/GwIfj/a3c9aRqiJ8g8J1oLj+8qXH7O9v//lbx1tvN/GgeEIP57FfuyHD79oaymie6PoMtfx36Zvh/F1vsso/FPcyGTo1vHfxJGngU7J3yqjBvC/mVZ4/AfgXdSvt1EjHAAAAABJRU5ErkJggg=="/>
        <xdr:cNvSpPr>
          <a:spLocks noChangeAspect="1" noChangeArrowheads="1"/>
        </xdr:cNvSpPr>
      </xdr:nvSpPr>
      <xdr:spPr bwMode="auto">
        <a:xfrm>
          <a:off x="16363950" y="112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496957</xdr:colOff>
      <xdr:row>9</xdr:row>
      <xdr:rowOff>174855</xdr:rowOff>
    </xdr:from>
    <xdr:to>
      <xdr:col>10</xdr:col>
      <xdr:colOff>3009347</xdr:colOff>
      <xdr:row>9</xdr:row>
      <xdr:rowOff>1929741</xdr:rowOff>
    </xdr:to>
    <xdr:pic>
      <xdr:nvPicPr>
        <xdr:cNvPr id="9" name="Imagen 8"/>
        <xdr:cNvPicPr>
          <a:picLocks noChangeAspect="1"/>
        </xdr:cNvPicPr>
      </xdr:nvPicPr>
      <xdr:blipFill>
        <a:blip xmlns:r="http://schemas.openxmlformats.org/officeDocument/2006/relationships" r:embed="rId1"/>
        <a:stretch>
          <a:fillRect/>
        </a:stretch>
      </xdr:blipFill>
      <xdr:spPr>
        <a:xfrm>
          <a:off x="16859711" y="2245507"/>
          <a:ext cx="2512390" cy="1754886"/>
        </a:xfrm>
        <a:prstGeom prst="rect">
          <a:avLst/>
        </a:prstGeom>
      </xdr:spPr>
    </xdr:pic>
    <xdr:clientData/>
  </xdr:twoCellAnchor>
  <xdr:twoCellAnchor editAs="oneCell">
    <xdr:from>
      <xdr:col>10</xdr:col>
      <xdr:colOff>542970</xdr:colOff>
      <xdr:row>10</xdr:row>
      <xdr:rowOff>227545</xdr:rowOff>
    </xdr:from>
    <xdr:to>
      <xdr:col>10</xdr:col>
      <xdr:colOff>3149879</xdr:colOff>
      <xdr:row>10</xdr:row>
      <xdr:rowOff>2027166</xdr:rowOff>
    </xdr:to>
    <xdr:pic>
      <xdr:nvPicPr>
        <xdr:cNvPr id="10" name="Imagen 9"/>
        <xdr:cNvPicPr>
          <a:picLocks noChangeAspect="1"/>
        </xdr:cNvPicPr>
      </xdr:nvPicPr>
      <xdr:blipFill>
        <a:blip xmlns:r="http://schemas.openxmlformats.org/officeDocument/2006/relationships" r:embed="rId2"/>
        <a:stretch>
          <a:fillRect/>
        </a:stretch>
      </xdr:blipFill>
      <xdr:spPr>
        <a:xfrm>
          <a:off x="16905724" y="4414864"/>
          <a:ext cx="2606909" cy="1799621"/>
        </a:xfrm>
        <a:prstGeom prst="rect">
          <a:avLst/>
        </a:prstGeom>
      </xdr:spPr>
    </xdr:pic>
    <xdr:clientData/>
  </xdr:twoCellAnchor>
  <xdr:twoCellAnchor editAs="oneCell">
    <xdr:from>
      <xdr:col>10</xdr:col>
      <xdr:colOff>552173</xdr:colOff>
      <xdr:row>11</xdr:row>
      <xdr:rowOff>156450</xdr:rowOff>
    </xdr:from>
    <xdr:to>
      <xdr:col>10</xdr:col>
      <xdr:colOff>2940584</xdr:colOff>
      <xdr:row>11</xdr:row>
      <xdr:rowOff>2498029</xdr:rowOff>
    </xdr:to>
    <xdr:pic>
      <xdr:nvPicPr>
        <xdr:cNvPr id="11" name="Imagen 10"/>
        <xdr:cNvPicPr>
          <a:picLocks noChangeAspect="1"/>
        </xdr:cNvPicPr>
      </xdr:nvPicPr>
      <xdr:blipFill>
        <a:blip xmlns:r="http://schemas.openxmlformats.org/officeDocument/2006/relationships" r:embed="rId3"/>
        <a:stretch>
          <a:fillRect/>
        </a:stretch>
      </xdr:blipFill>
      <xdr:spPr>
        <a:xfrm>
          <a:off x="16914927" y="6405218"/>
          <a:ext cx="2388411" cy="2341579"/>
        </a:xfrm>
        <a:prstGeom prst="rect">
          <a:avLst/>
        </a:prstGeom>
      </xdr:spPr>
    </xdr:pic>
    <xdr:clientData/>
  </xdr:twoCellAnchor>
  <xdr:twoCellAnchor editAs="oneCell">
    <xdr:from>
      <xdr:col>10</xdr:col>
      <xdr:colOff>782246</xdr:colOff>
      <xdr:row>12</xdr:row>
      <xdr:rowOff>9202</xdr:rowOff>
    </xdr:from>
    <xdr:to>
      <xdr:col>10</xdr:col>
      <xdr:colOff>3320484</xdr:colOff>
      <xdr:row>12</xdr:row>
      <xdr:rowOff>2209735</xdr:rowOff>
    </xdr:to>
    <xdr:pic>
      <xdr:nvPicPr>
        <xdr:cNvPr id="12" name="Imagen 11"/>
        <xdr:cNvPicPr>
          <a:picLocks noChangeAspect="1"/>
        </xdr:cNvPicPr>
      </xdr:nvPicPr>
      <xdr:blipFill>
        <a:blip xmlns:r="http://schemas.openxmlformats.org/officeDocument/2006/relationships" r:embed="rId4"/>
        <a:stretch>
          <a:fillRect/>
        </a:stretch>
      </xdr:blipFill>
      <xdr:spPr>
        <a:xfrm>
          <a:off x="17145000" y="8853188"/>
          <a:ext cx="2538238" cy="2200533"/>
        </a:xfrm>
        <a:prstGeom prst="rect">
          <a:avLst/>
        </a:prstGeom>
      </xdr:spPr>
    </xdr:pic>
    <xdr:clientData/>
  </xdr:twoCellAnchor>
  <xdr:twoCellAnchor editAs="oneCell">
    <xdr:from>
      <xdr:col>10</xdr:col>
      <xdr:colOff>294493</xdr:colOff>
      <xdr:row>13</xdr:row>
      <xdr:rowOff>294492</xdr:rowOff>
    </xdr:from>
    <xdr:to>
      <xdr:col>10</xdr:col>
      <xdr:colOff>3267029</xdr:colOff>
      <xdr:row>13</xdr:row>
      <xdr:rowOff>2381245</xdr:rowOff>
    </xdr:to>
    <xdr:pic>
      <xdr:nvPicPr>
        <xdr:cNvPr id="13" name="Imagen 12"/>
        <xdr:cNvPicPr>
          <a:picLocks noChangeAspect="1"/>
        </xdr:cNvPicPr>
      </xdr:nvPicPr>
      <xdr:blipFill>
        <a:blip xmlns:r="http://schemas.openxmlformats.org/officeDocument/2006/relationships" r:embed="rId5"/>
        <a:stretch>
          <a:fillRect/>
        </a:stretch>
      </xdr:blipFill>
      <xdr:spPr>
        <a:xfrm>
          <a:off x="16657247" y="11429999"/>
          <a:ext cx="2972536" cy="20867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12700</xdr:rowOff>
        </xdr:from>
        <xdr:to>
          <xdr:col>3</xdr:col>
          <xdr:colOff>869950</xdr:colOff>
          <xdr:row>4</xdr:row>
          <xdr:rowOff>241300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488950</xdr:rowOff>
        </xdr:from>
        <xdr:to>
          <xdr:col>2</xdr:col>
          <xdr:colOff>1022350</xdr:colOff>
          <xdr:row>15</xdr:row>
          <xdr:rowOff>717550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1022350</xdr:colOff>
          <xdr:row>15</xdr:row>
          <xdr:rowOff>488950</xdr:rowOff>
        </xdr:from>
        <xdr:to>
          <xdr:col>3</xdr:col>
          <xdr:colOff>831850</xdr:colOff>
          <xdr:row>15</xdr:row>
          <xdr:rowOff>717550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488950</xdr:rowOff>
        </xdr:from>
        <xdr:to>
          <xdr:col>4</xdr:col>
          <xdr:colOff>838200</xdr:colOff>
          <xdr:row>15</xdr:row>
          <xdr:rowOff>717550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488950</xdr:rowOff>
        </xdr:from>
        <xdr:to>
          <xdr:col>5</xdr:col>
          <xdr:colOff>838200</xdr:colOff>
          <xdr:row>15</xdr:row>
          <xdr:rowOff>717550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9" zoomScaleNormal="69" zoomScalePageLayoutView="140" workbookViewId="0">
      <pane ySplit="9" topLeftCell="A14" activePane="bottomLeft" state="frozen"/>
      <selection pane="bottomLeft" activeCell="K19" sqref="K19"/>
    </sheetView>
  </sheetViews>
  <sheetFormatPr baseColWidth="10" defaultColWidth="10.83203125" defaultRowHeight="12.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58203125" style="2" customWidth="1"/>
    <col min="9" max="9" width="20.5" style="2" customWidth="1"/>
    <col min="10" max="10" width="34.83203125" style="15" customWidth="1"/>
    <col min="11" max="11" width="50.4140625" style="15" customWidth="1"/>
    <col min="12" max="12" width="20.33203125" style="2" hidden="1" customWidth="1"/>
    <col min="13" max="13" width="14.5" style="2" hidden="1" customWidth="1"/>
    <col min="14" max="14" width="10.83203125" style="2" hidden="1" customWidth="1"/>
    <col min="15" max="15" width="2" style="2" hidden="1" customWidth="1"/>
    <col min="16" max="16384" width="10.83203125" style="2"/>
  </cols>
  <sheetData>
    <row r="1" spans="1:16" ht="16" thickBot="1" x14ac:dyDescent="0.4">
      <c r="A1" s="1"/>
      <c r="B1" s="1"/>
      <c r="C1" s="1"/>
      <c r="D1" s="1"/>
      <c r="F1" s="1"/>
      <c r="G1" s="1"/>
      <c r="H1" s="38"/>
      <c r="I1" s="38"/>
      <c r="J1" s="14"/>
      <c r="K1" s="14"/>
      <c r="L1" s="2" t="s">
        <v>5</v>
      </c>
      <c r="M1" s="2" t="str">
        <f>CONCATENATE('Definición técnica de imagenes'!$B$1," ",$G$5)</f>
        <v>Ubicación de la imagen en el recurso M101</v>
      </c>
    </row>
    <row r="2" spans="1:16" ht="15.5" x14ac:dyDescent="0.3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5" x14ac:dyDescent="0.35">
      <c r="A3" s="1"/>
      <c r="B3" s="4" t="s">
        <v>8</v>
      </c>
      <c r="C3" s="87">
        <v>10</v>
      </c>
      <c r="D3" s="88"/>
      <c r="F3" s="80">
        <v>42455</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5" x14ac:dyDescent="0.35">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x14ac:dyDescent="0.4">
      <c r="A5" s="1"/>
      <c r="B5" s="6" t="s">
        <v>1</v>
      </c>
      <c r="C5" s="89" t="s">
        <v>190</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x14ac:dyDescent="0.4">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5">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x14ac:dyDescent="0.4">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9"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66.5" customHeight="1" x14ac:dyDescent="0.25">
      <c r="A10" s="12" t="str">
        <f>IF(OR(B10&lt;&gt;"",J10&lt;&gt;""),"IMG01","")</f>
        <v>IMG01</v>
      </c>
      <c r="B10" s="62" t="s">
        <v>191</v>
      </c>
      <c r="C10" s="20" t="str">
        <f t="shared" ref="C10:C41" si="0">IF(OR(B10&lt;&gt;"",J10&lt;&gt;""),IF($G$4="Recurso",CONCATENATE($G$4," ",$G$5),$G$4),"")</f>
        <v>Recurso M101</v>
      </c>
      <c r="D10" s="63" t="s">
        <v>188</v>
      </c>
      <c r="E10" s="63" t="s">
        <v>155</v>
      </c>
      <c r="F10" s="13" t="str">
        <f t="shared" ref="F10" ca="1" si="1">IF(OR(B10&lt;&gt;"",J10&lt;&gt;""),CONCATENATE($C$7,"_",$A10,IF($G$4="Cuaderno de Estudio","_small",CONCATENATE(IF(I10="","","n"),IF(LEFT($G$5,1)="F",".jpg",".png")))),"")</f>
        <v>MA_09_10_CO_RE260_IMG01n.png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MA_09_10_CO_RE260_IMG01a.png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c r="O10" s="2" t="str">
        <f>'Definición técnica de imagenes'!A12</f>
        <v>M12D</v>
      </c>
    </row>
    <row r="11" spans="1:16" s="11" customFormat="1" ht="162" customHeight="1" x14ac:dyDescent="0.25">
      <c r="A11" s="12" t="str">
        <f t="shared" ref="A11:A18" si="3">IF(OR(B11&lt;&gt;"",J11&lt;&gt;""),CONCATENATE(LEFT(A10,3),IF(MID(A10,4,2)+1&lt;10,CONCATENATE("0",MID(A10,4,2)+1))),"")</f>
        <v>IMG02</v>
      </c>
      <c r="B11" s="62" t="s">
        <v>191</v>
      </c>
      <c r="C11" s="20" t="str">
        <f t="shared" si="0"/>
        <v>Recurso M101</v>
      </c>
      <c r="D11" s="63" t="s">
        <v>188</v>
      </c>
      <c r="E11" s="63" t="s">
        <v>155</v>
      </c>
      <c r="F11" s="13" t="str">
        <f t="shared" ref="F11:F74" ca="1" si="4">IF(OR(B11&lt;&gt;"",J11&lt;&gt;""),CONCATENATE($C$7,"_",$A11,IF($G$4="Cuaderno de Estudio","_small",CONCATENATE(IF(I11="","","n"),IF(LEFT($G$5,1)="F",".jpg",".png")))),"")</f>
        <v>MA_09_10_CO_RE260_IMG02n.png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MA_09_10_CO_RE260_IMG02a.png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t="s">
        <v>192</v>
      </c>
      <c r="K11" s="65"/>
      <c r="O11" s="2" t="str">
        <f>'Definición técnica de imagenes'!A13</f>
        <v>M101</v>
      </c>
    </row>
    <row r="12" spans="1:16" s="11" customFormat="1" ht="204.75" customHeight="1" x14ac:dyDescent="0.25">
      <c r="A12" s="12" t="str">
        <f t="shared" si="3"/>
        <v>IMG03</v>
      </c>
      <c r="B12" s="62" t="s">
        <v>191</v>
      </c>
      <c r="C12" s="20" t="str">
        <f t="shared" si="0"/>
        <v>Recurso M101</v>
      </c>
      <c r="D12" s="63" t="s">
        <v>188</v>
      </c>
      <c r="E12" s="63" t="s">
        <v>155</v>
      </c>
      <c r="F12" s="13" t="str">
        <f t="shared" ca="1" si="4"/>
        <v>MA_09_10_CO_RE260_IMG03n.png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MA_09_10_CO_RE260_IMG03a.png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3" t="s">
        <v>192</v>
      </c>
      <c r="K12" s="64"/>
      <c r="O12" s="2" t="str">
        <f>'Definición técnica de imagenes'!A18</f>
        <v>Diaporama F1</v>
      </c>
    </row>
    <row r="13" spans="1:16" s="11" customFormat="1" ht="180.75" customHeight="1" x14ac:dyDescent="0.25">
      <c r="A13" s="12" t="str">
        <f t="shared" si="3"/>
        <v>IMG04</v>
      </c>
      <c r="B13" s="62" t="s">
        <v>191</v>
      </c>
      <c r="C13" s="20" t="str">
        <f t="shared" si="0"/>
        <v>Recurso M101</v>
      </c>
      <c r="D13" s="63" t="s">
        <v>188</v>
      </c>
      <c r="E13" s="63" t="s">
        <v>155</v>
      </c>
      <c r="F13" s="13" t="str">
        <f t="shared" ca="1" si="4"/>
        <v>MA_09_10_CO_RE260_IMG04n.png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MA_09_10_CO_RE260_IMG04a.png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3" t="s">
        <v>192</v>
      </c>
      <c r="K13" s="64"/>
      <c r="O13" s="2" t="str">
        <f>'Definición técnica de imagenes'!A19</f>
        <v>F4</v>
      </c>
    </row>
    <row r="14" spans="1:16" s="11" customFormat="1" ht="209" customHeight="1" x14ac:dyDescent="0.35">
      <c r="A14" s="12" t="str">
        <f t="shared" si="3"/>
        <v>IMG05</v>
      </c>
      <c r="B14" s="62" t="s">
        <v>191</v>
      </c>
      <c r="C14" s="20" t="str">
        <f t="shared" si="0"/>
        <v>Recurso M101</v>
      </c>
      <c r="D14" s="63" t="s">
        <v>188</v>
      </c>
      <c r="E14" s="63" t="s">
        <v>155</v>
      </c>
      <c r="F14" s="13" t="str">
        <f t="shared" ca="1" si="4"/>
        <v>MA_09_10_CO_RE260_IMG05n.png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MA_09_10_CO_RE260_IMG05a.png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192</v>
      </c>
      <c r="K1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x14ac:dyDescent="0.2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x14ac:dyDescent="0.2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5" x14ac:dyDescent="0.35"/>
  <cols>
    <col min="1" max="1" width="72.25" style="22" customWidth="1"/>
    <col min="2" max="2" width="11" style="22"/>
    <col min="3" max="3" width="13.83203125" style="22" customWidth="1"/>
    <col min="4" max="4" width="11.33203125" style="22" customWidth="1"/>
    <col min="5" max="7" width="11" style="22"/>
    <col min="8" max="11" width="11" style="22" hidden="1" customWidth="1"/>
    <col min="12" max="16384" width="11" style="22"/>
  </cols>
  <sheetData>
    <row r="1" spans="1:11" ht="16" thickBot="1" x14ac:dyDescent="0.4">
      <c r="A1" s="93" t="s">
        <v>38</v>
      </c>
      <c r="B1" s="94"/>
      <c r="C1" s="94"/>
      <c r="D1" s="94"/>
      <c r="E1" s="94"/>
      <c r="F1" s="95"/>
    </row>
    <row r="2" spans="1:11" x14ac:dyDescent="0.35">
      <c r="A2" s="30" t="s">
        <v>42</v>
      </c>
      <c r="B2" s="31"/>
      <c r="C2" s="96" t="s">
        <v>13</v>
      </c>
      <c r="D2" s="97"/>
      <c r="E2" s="98"/>
      <c r="F2" s="32"/>
    </row>
    <row r="3" spans="1:11" ht="62" x14ac:dyDescent="0.35">
      <c r="A3" s="33" t="s">
        <v>43</v>
      </c>
      <c r="B3" s="31"/>
      <c r="C3" s="102" t="s">
        <v>14</v>
      </c>
      <c r="D3" s="103"/>
      <c r="E3" s="104"/>
      <c r="F3" s="32"/>
      <c r="H3" s="22" t="s">
        <v>18</v>
      </c>
      <c r="I3" s="22" t="s">
        <v>19</v>
      </c>
      <c r="J3" s="22" t="s">
        <v>20</v>
      </c>
      <c r="K3" s="22" t="s">
        <v>52</v>
      </c>
    </row>
    <row r="4" spans="1:11" ht="31" x14ac:dyDescent="0.35">
      <c r="A4" s="30" t="s">
        <v>44</v>
      </c>
      <c r="B4" s="31"/>
      <c r="C4" s="26" t="s">
        <v>15</v>
      </c>
      <c r="D4" s="25" t="s">
        <v>16</v>
      </c>
      <c r="E4" s="29" t="s">
        <v>17</v>
      </c>
      <c r="F4" s="32"/>
      <c r="H4" s="22" t="s">
        <v>21</v>
      </c>
      <c r="I4" s="22" t="s">
        <v>25</v>
      </c>
      <c r="J4" s="22">
        <v>1</v>
      </c>
      <c r="K4" s="22">
        <v>1</v>
      </c>
    </row>
    <row r="5" spans="1:11" ht="78" thickBot="1" x14ac:dyDescent="0.4">
      <c r="A5" s="33" t="s">
        <v>45</v>
      </c>
      <c r="B5" s="31"/>
      <c r="C5" s="28" t="s">
        <v>35</v>
      </c>
      <c r="D5" s="105" t="str">
        <f>CONCATENATE(H21,"_",I21,"_",J21,"_CO")</f>
        <v>LE_07_04_CO</v>
      </c>
      <c r="E5" s="106"/>
      <c r="F5" s="32"/>
      <c r="H5" s="22" t="s">
        <v>22</v>
      </c>
      <c r="I5" s="22" t="s">
        <v>26</v>
      </c>
      <c r="J5" s="22">
        <v>2</v>
      </c>
      <c r="K5" s="22">
        <v>2</v>
      </c>
    </row>
    <row r="6" spans="1:11" ht="31.5" thickBot="1" x14ac:dyDescent="0.4">
      <c r="A6" s="30" t="s">
        <v>10</v>
      </c>
      <c r="B6" s="31"/>
      <c r="C6" s="31"/>
      <c r="D6" s="31"/>
      <c r="E6" s="31"/>
      <c r="F6" s="32"/>
      <c r="H6" s="22" t="s">
        <v>23</v>
      </c>
      <c r="I6" s="22" t="s">
        <v>27</v>
      </c>
      <c r="J6" s="22">
        <v>3</v>
      </c>
      <c r="K6" s="22">
        <v>3</v>
      </c>
    </row>
    <row r="7" spans="1:11" ht="47" thickBot="1" x14ac:dyDescent="0.4">
      <c r="A7" s="33" t="s">
        <v>11</v>
      </c>
      <c r="B7" s="31"/>
      <c r="C7" s="59" t="s">
        <v>119</v>
      </c>
      <c r="D7" s="91" t="str">
        <f>CONCATENATE("SolicitudGrafica_",D5,".xls")</f>
        <v>SolicitudGrafica_LE_07_04_CO.xls</v>
      </c>
      <c r="E7" s="91"/>
      <c r="F7" s="92"/>
      <c r="H7" s="22" t="s">
        <v>24</v>
      </c>
      <c r="I7" s="22" t="s">
        <v>28</v>
      </c>
      <c r="J7" s="22">
        <v>4</v>
      </c>
      <c r="K7" s="22">
        <v>4</v>
      </c>
    </row>
    <row r="8" spans="1:11" ht="46.5" x14ac:dyDescent="0.35">
      <c r="A8" s="33" t="s">
        <v>53</v>
      </c>
      <c r="B8" s="31"/>
      <c r="C8" s="31"/>
      <c r="D8" s="31"/>
      <c r="E8" s="31"/>
      <c r="F8" s="32"/>
      <c r="I8" s="22" t="s">
        <v>29</v>
      </c>
      <c r="J8" s="22">
        <v>5</v>
      </c>
      <c r="K8" s="22">
        <v>5</v>
      </c>
    </row>
    <row r="9" spans="1:11" ht="46.5" x14ac:dyDescent="0.35">
      <c r="A9" s="33" t="s">
        <v>12</v>
      </c>
      <c r="B9" s="31"/>
      <c r="C9" s="31"/>
      <c r="D9" s="31"/>
      <c r="E9" s="31"/>
      <c r="F9" s="32"/>
      <c r="I9" s="22" t="s">
        <v>30</v>
      </c>
      <c r="J9" s="22">
        <v>6</v>
      </c>
      <c r="K9" s="22">
        <v>6</v>
      </c>
    </row>
    <row r="10" spans="1:11" ht="31.5" thickBot="1" x14ac:dyDescent="0.4">
      <c r="A10" s="34" t="s">
        <v>36</v>
      </c>
      <c r="B10" s="35"/>
      <c r="C10" s="35"/>
      <c r="D10" s="35"/>
      <c r="E10" s="35"/>
      <c r="F10" s="36"/>
      <c r="I10" s="22" t="s">
        <v>31</v>
      </c>
      <c r="J10" s="22">
        <v>7</v>
      </c>
      <c r="K10" s="22">
        <v>7</v>
      </c>
    </row>
    <row r="11" spans="1:11" x14ac:dyDescent="0.35">
      <c r="I11" s="22" t="s">
        <v>32</v>
      </c>
      <c r="J11" s="22">
        <v>8</v>
      </c>
      <c r="K11" s="22">
        <v>8</v>
      </c>
    </row>
    <row r="12" spans="1:11" ht="16" thickBot="1" x14ac:dyDescent="0.4">
      <c r="I12" s="22" t="s">
        <v>37</v>
      </c>
      <c r="J12" s="22">
        <v>9</v>
      </c>
      <c r="K12" s="22">
        <v>9</v>
      </c>
    </row>
    <row r="13" spans="1:11" x14ac:dyDescent="0.35">
      <c r="A13" s="93" t="s">
        <v>41</v>
      </c>
      <c r="B13" s="94"/>
      <c r="C13" s="94"/>
      <c r="D13" s="94"/>
      <c r="E13" s="94"/>
      <c r="F13" s="95"/>
      <c r="I13" s="22" t="s">
        <v>33</v>
      </c>
      <c r="J13" s="22">
        <v>10</v>
      </c>
      <c r="K13" s="22">
        <v>10</v>
      </c>
    </row>
    <row r="14" spans="1:11" ht="16" thickBot="1" x14ac:dyDescent="0.4">
      <c r="A14" s="33"/>
      <c r="B14" s="31"/>
      <c r="C14" s="31"/>
      <c r="D14" s="31"/>
      <c r="E14" s="31"/>
      <c r="F14" s="32"/>
      <c r="I14" s="22" t="s">
        <v>34</v>
      </c>
      <c r="J14" s="22">
        <v>11</v>
      </c>
      <c r="K14" s="22">
        <v>11</v>
      </c>
    </row>
    <row r="15" spans="1:11" x14ac:dyDescent="0.35">
      <c r="A15" s="30" t="s">
        <v>46</v>
      </c>
      <c r="B15" s="31"/>
      <c r="C15" s="96" t="s">
        <v>49</v>
      </c>
      <c r="D15" s="97"/>
      <c r="E15" s="97"/>
      <c r="F15" s="98"/>
      <c r="J15" s="22">
        <v>12</v>
      </c>
      <c r="K15" s="22">
        <v>12</v>
      </c>
    </row>
    <row r="16" spans="1:11" ht="67.150000000000006" customHeight="1" x14ac:dyDescent="0.35">
      <c r="A16" s="33" t="s">
        <v>47</v>
      </c>
      <c r="B16" s="31"/>
      <c r="C16" s="26" t="s">
        <v>15</v>
      </c>
      <c r="D16" s="25" t="s">
        <v>16</v>
      </c>
      <c r="E16" s="25" t="s">
        <v>17</v>
      </c>
      <c r="F16" s="27" t="s">
        <v>50</v>
      </c>
      <c r="J16" s="22">
        <v>13</v>
      </c>
      <c r="K16" s="22">
        <v>13</v>
      </c>
    </row>
    <row r="17" spans="1:11" ht="32.15" customHeight="1" thickBot="1" x14ac:dyDescent="0.4">
      <c r="A17" s="30" t="s">
        <v>44</v>
      </c>
      <c r="B17" s="31"/>
      <c r="C17" s="28" t="s">
        <v>35</v>
      </c>
      <c r="D17" s="99" t="str">
        <f>CONCATENATE(H21,"_",I21,"_",J21,"_",K45)</f>
        <v>LE_07_04_REC10</v>
      </c>
      <c r="E17" s="100"/>
      <c r="F17" s="101"/>
      <c r="J17" s="22">
        <v>14</v>
      </c>
      <c r="K17" s="22">
        <v>14</v>
      </c>
    </row>
    <row r="18" spans="1:11" ht="78" thickBot="1" x14ac:dyDescent="0.4">
      <c r="A18" s="33" t="s">
        <v>48</v>
      </c>
      <c r="B18" s="31"/>
      <c r="C18" s="59" t="s">
        <v>120</v>
      </c>
      <c r="D18" s="91" t="str">
        <f>CONCATENATE("SolicitudGrafica_",D17,".xls")</f>
        <v>SolicitudGrafica_LE_07_04_REC10.xls</v>
      </c>
      <c r="E18" s="91"/>
      <c r="F18" s="92"/>
      <c r="J18" s="22">
        <v>15</v>
      </c>
      <c r="K18" s="22">
        <v>15</v>
      </c>
    </row>
    <row r="19" spans="1:11" x14ac:dyDescent="0.35">
      <c r="A19" s="30" t="s">
        <v>10</v>
      </c>
      <c r="B19" s="31"/>
      <c r="C19" s="31"/>
      <c r="D19" s="31"/>
      <c r="E19" s="31"/>
      <c r="F19" s="32"/>
      <c r="H19" s="22">
        <v>3</v>
      </c>
      <c r="J19" s="22">
        <v>16</v>
      </c>
      <c r="K19" s="22">
        <v>16</v>
      </c>
    </row>
    <row r="20" spans="1:11" ht="62.5" thickBot="1" x14ac:dyDescent="0.4">
      <c r="A20" s="34" t="s">
        <v>51</v>
      </c>
      <c r="B20" s="35"/>
      <c r="C20" s="35"/>
      <c r="D20" s="35"/>
      <c r="E20" s="35"/>
      <c r="F20" s="36"/>
      <c r="H20" s="22">
        <v>4</v>
      </c>
      <c r="I20" s="22">
        <v>5</v>
      </c>
      <c r="J20" s="22">
        <v>4</v>
      </c>
      <c r="K20" s="22">
        <v>17</v>
      </c>
    </row>
    <row r="21" spans="1:11" x14ac:dyDescent="0.35">
      <c r="H21" s="22" t="str">
        <f>IF(INDEX(H4:H7,H20)=H4,"MA",IF(INDEX(H4:H7,H20)=H5,"CN",IF(INDEX(H4:H7,H20)=H6,"CS",IF(INDEX(H4:H7,H20)=H7,"LE"))))</f>
        <v>LE</v>
      </c>
      <c r="I21" s="22" t="str">
        <f>CONCATENATE(IF((I20+2)&lt;10,"0",""),I20+2)</f>
        <v>07</v>
      </c>
      <c r="J21" s="22" t="str">
        <f>CONCATENATE(IF(J20&lt;10,"0",""),J20)</f>
        <v>04</v>
      </c>
      <c r="K21" s="22">
        <v>18</v>
      </c>
    </row>
    <row r="22" spans="1:11" x14ac:dyDescent="0.35">
      <c r="K22" s="22">
        <v>19</v>
      </c>
    </row>
    <row r="23" spans="1:11" x14ac:dyDescent="0.35">
      <c r="K23" s="22">
        <v>20</v>
      </c>
    </row>
    <row r="24" spans="1:11" x14ac:dyDescent="0.35">
      <c r="K24" s="22">
        <v>21</v>
      </c>
    </row>
    <row r="25" spans="1:11" x14ac:dyDescent="0.35">
      <c r="K25" s="22">
        <v>22</v>
      </c>
    </row>
    <row r="26" spans="1:11" x14ac:dyDescent="0.35">
      <c r="K26" s="22">
        <v>23</v>
      </c>
    </row>
    <row r="27" spans="1:11" x14ac:dyDescent="0.35">
      <c r="K27" s="22">
        <v>24</v>
      </c>
    </row>
    <row r="28" spans="1:11" x14ac:dyDescent="0.35">
      <c r="K28" s="22">
        <v>25</v>
      </c>
    </row>
    <row r="29" spans="1:11" x14ac:dyDescent="0.35">
      <c r="K29" s="22">
        <v>26</v>
      </c>
    </row>
    <row r="30" spans="1:11" x14ac:dyDescent="0.35">
      <c r="K30" s="22">
        <v>27</v>
      </c>
    </row>
    <row r="31" spans="1:11" x14ac:dyDescent="0.35">
      <c r="K31" s="22">
        <v>28</v>
      </c>
    </row>
    <row r="32" spans="1:11" x14ac:dyDescent="0.35">
      <c r="K32" s="22">
        <v>29</v>
      </c>
    </row>
    <row r="33" spans="11:11" x14ac:dyDescent="0.35">
      <c r="K33" s="22">
        <v>30</v>
      </c>
    </row>
    <row r="34" spans="11:11" x14ac:dyDescent="0.35">
      <c r="K34" s="22">
        <v>31</v>
      </c>
    </row>
    <row r="35" spans="11:11" x14ac:dyDescent="0.35">
      <c r="K35" s="22">
        <v>32</v>
      </c>
    </row>
    <row r="36" spans="11:11" x14ac:dyDescent="0.35">
      <c r="K36" s="22">
        <v>33</v>
      </c>
    </row>
    <row r="37" spans="11:11" x14ac:dyDescent="0.35">
      <c r="K37" s="22">
        <v>34</v>
      </c>
    </row>
    <row r="38" spans="11:11" x14ac:dyDescent="0.35">
      <c r="K38" s="22">
        <v>35</v>
      </c>
    </row>
    <row r="39" spans="11:11" x14ac:dyDescent="0.35">
      <c r="K39" s="22">
        <v>36</v>
      </c>
    </row>
    <row r="40" spans="11:11" x14ac:dyDescent="0.35">
      <c r="K40" s="22">
        <v>37</v>
      </c>
    </row>
    <row r="41" spans="11:11" x14ac:dyDescent="0.35">
      <c r="K41" s="22">
        <v>38</v>
      </c>
    </row>
    <row r="42" spans="11:11" x14ac:dyDescent="0.35">
      <c r="K42" s="22">
        <v>39</v>
      </c>
    </row>
    <row r="43" spans="11:11" x14ac:dyDescent="0.35">
      <c r="K43" s="22">
        <v>40</v>
      </c>
    </row>
    <row r="44" spans="11:11" x14ac:dyDescent="0.35">
      <c r="K44" s="22">
        <v>1</v>
      </c>
    </row>
    <row r="45" spans="11:11" x14ac:dyDescent="0.3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488950</xdr:rowOff>
                  </from>
                  <to>
                    <xdr:col>2</xdr:col>
                    <xdr:colOff>1022350</xdr:colOff>
                    <xdr:row>15</xdr:row>
                    <xdr:rowOff>717550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1022350</xdr:colOff>
                    <xdr:row>15</xdr:row>
                    <xdr:rowOff>488950</xdr:rowOff>
                  </from>
                  <to>
                    <xdr:col>3</xdr:col>
                    <xdr:colOff>831850</xdr:colOff>
                    <xdr:row>15</xdr:row>
                    <xdr:rowOff>717550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12700</xdr:colOff>
                    <xdr:row>15</xdr:row>
                    <xdr:rowOff>488950</xdr:rowOff>
                  </from>
                  <to>
                    <xdr:col>4</xdr:col>
                    <xdr:colOff>838200</xdr:colOff>
                    <xdr:row>15</xdr:row>
                    <xdr:rowOff>717550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12700</xdr:colOff>
                    <xdr:row>15</xdr:row>
                    <xdr:rowOff>488950</xdr:rowOff>
                  </from>
                  <to>
                    <xdr:col>5</xdr:col>
                    <xdr:colOff>838200</xdr:colOff>
                    <xdr:row>15</xdr:row>
                    <xdr:rowOff>717550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12700</xdr:rowOff>
                  </from>
                  <to>
                    <xdr:col>2</xdr:col>
                    <xdr:colOff>1041400</xdr:colOff>
                    <xdr:row>4</xdr:row>
                    <xdr:rowOff>241300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12700</xdr:rowOff>
                  </from>
                  <to>
                    <xdr:col>3</xdr:col>
                    <xdr:colOff>869950</xdr:colOff>
                    <xdr:row>4</xdr:row>
                    <xdr:rowOff>241300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12700</xdr:rowOff>
                  </from>
                  <to>
                    <xdr:col>5</xdr:col>
                    <xdr:colOff>12700</xdr:colOff>
                    <xdr:row>4</xdr:row>
                    <xdr:rowOff>241300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5" x14ac:dyDescent="0.35"/>
  <cols>
    <col min="1" max="1" width="21" style="22" customWidth="1"/>
    <col min="2" max="2" width="24.25" style="22" customWidth="1"/>
    <col min="3" max="3" width="17" style="22" customWidth="1"/>
    <col min="4" max="4" width="12.75" style="22" customWidth="1"/>
    <col min="5" max="5" width="6.83203125" style="22" customWidth="1"/>
    <col min="6" max="6" width="12.83203125" style="22" customWidth="1"/>
    <col min="7" max="7" width="12.75" style="22" customWidth="1"/>
    <col min="8" max="8" width="24.5" style="22" customWidth="1"/>
    <col min="9" max="9" width="27.25" style="22" customWidth="1"/>
    <col min="10" max="10" width="44.5" style="22" customWidth="1"/>
    <col min="11" max="16384" width="10.83203125" style="22"/>
  </cols>
  <sheetData>
    <row r="1" spans="1:10" x14ac:dyDescent="0.35">
      <c r="A1" s="108" t="s">
        <v>56</v>
      </c>
      <c r="B1" s="108" t="s">
        <v>149</v>
      </c>
      <c r="C1" s="108" t="s">
        <v>63</v>
      </c>
      <c r="D1" s="108" t="s">
        <v>64</v>
      </c>
      <c r="E1" s="108" t="s">
        <v>5</v>
      </c>
      <c r="F1" s="108" t="s">
        <v>65</v>
      </c>
      <c r="G1" s="108" t="s">
        <v>66</v>
      </c>
      <c r="H1" s="107" t="s">
        <v>68</v>
      </c>
      <c r="I1" s="107"/>
    </row>
    <row r="2" spans="1:10" x14ac:dyDescent="0.35">
      <c r="A2" s="108"/>
      <c r="B2" s="108"/>
      <c r="C2" s="108"/>
      <c r="D2" s="108"/>
      <c r="E2" s="108"/>
      <c r="F2" s="108"/>
      <c r="G2" s="108"/>
      <c r="H2" s="39" t="s">
        <v>65</v>
      </c>
      <c r="I2" s="39" t="s">
        <v>66</v>
      </c>
    </row>
    <row r="3" spans="1:10" s="41" customFormat="1" ht="14.65" customHeight="1" x14ac:dyDescent="0.35">
      <c r="A3" s="40" t="s">
        <v>69</v>
      </c>
      <c r="B3" s="40" t="s">
        <v>155</v>
      </c>
      <c r="C3" s="40" t="s">
        <v>70</v>
      </c>
      <c r="D3" s="40" t="s">
        <v>71</v>
      </c>
      <c r="E3" s="40" t="s">
        <v>72</v>
      </c>
      <c r="F3" s="40" t="s">
        <v>73</v>
      </c>
      <c r="G3" s="40"/>
      <c r="H3" s="40" t="s">
        <v>122</v>
      </c>
      <c r="I3" s="40"/>
    </row>
    <row r="4" spans="1:10" s="41" customFormat="1" ht="14.65" customHeight="1" x14ac:dyDescent="0.35">
      <c r="A4" s="42" t="s">
        <v>57</v>
      </c>
      <c r="B4" s="40" t="s">
        <v>155</v>
      </c>
      <c r="C4" s="42" t="s">
        <v>74</v>
      </c>
      <c r="D4" s="42" t="s">
        <v>71</v>
      </c>
      <c r="E4" s="42" t="s">
        <v>72</v>
      </c>
      <c r="F4" s="42" t="s">
        <v>75</v>
      </c>
      <c r="G4" s="42" t="s">
        <v>76</v>
      </c>
      <c r="H4" s="42" t="s">
        <v>123</v>
      </c>
      <c r="I4" s="42" t="s">
        <v>124</v>
      </c>
    </row>
    <row r="5" spans="1:10" s="41" customFormat="1" ht="14.65" customHeight="1" x14ac:dyDescent="0.35">
      <c r="A5" s="43" t="s">
        <v>77</v>
      </c>
      <c r="B5" s="40" t="s">
        <v>155</v>
      </c>
      <c r="C5" s="42" t="s">
        <v>78</v>
      </c>
      <c r="D5" s="42" t="s">
        <v>71</v>
      </c>
      <c r="E5" s="42" t="s">
        <v>72</v>
      </c>
      <c r="F5" s="42" t="s">
        <v>75</v>
      </c>
      <c r="G5" s="42" t="s">
        <v>76</v>
      </c>
      <c r="H5" s="42" t="s">
        <v>123</v>
      </c>
      <c r="I5" s="42" t="s">
        <v>124</v>
      </c>
    </row>
    <row r="6" spans="1:10" s="41" customFormat="1" ht="14.65" customHeight="1" x14ac:dyDescent="0.35">
      <c r="A6" s="42" t="s">
        <v>58</v>
      </c>
      <c r="B6" s="40" t="s">
        <v>155</v>
      </c>
      <c r="C6" s="42" t="s">
        <v>79</v>
      </c>
      <c r="D6" s="42" t="s">
        <v>71</v>
      </c>
      <c r="E6" s="42" t="s">
        <v>72</v>
      </c>
      <c r="F6" s="42" t="s">
        <v>75</v>
      </c>
      <c r="G6" s="42" t="s">
        <v>76</v>
      </c>
      <c r="H6" s="42" t="s">
        <v>123</v>
      </c>
      <c r="I6" s="42" t="s">
        <v>124</v>
      </c>
    </row>
    <row r="7" spans="1:10" s="41" customFormat="1" ht="14.65" customHeight="1" x14ac:dyDescent="0.35">
      <c r="A7" s="42" t="s">
        <v>58</v>
      </c>
      <c r="B7" s="40" t="s">
        <v>67</v>
      </c>
      <c r="C7" s="42" t="s">
        <v>79</v>
      </c>
      <c r="D7" s="42" t="s">
        <v>71</v>
      </c>
      <c r="E7" s="42" t="s">
        <v>72</v>
      </c>
      <c r="F7" s="42" t="s">
        <v>73</v>
      </c>
      <c r="G7" s="42"/>
      <c r="H7" s="42" t="s">
        <v>122</v>
      </c>
      <c r="I7" s="42"/>
    </row>
    <row r="8" spans="1:10" s="41" customFormat="1" ht="14.65" customHeight="1" x14ac:dyDescent="0.35">
      <c r="A8" s="42" t="s">
        <v>80</v>
      </c>
      <c r="B8" s="40" t="s">
        <v>155</v>
      </c>
      <c r="C8" s="42" t="s">
        <v>81</v>
      </c>
      <c r="D8" s="42" t="s">
        <v>71</v>
      </c>
      <c r="E8" s="42" t="s">
        <v>72</v>
      </c>
      <c r="F8" s="42" t="s">
        <v>75</v>
      </c>
      <c r="G8" s="42" t="s">
        <v>76</v>
      </c>
      <c r="H8" s="42" t="s">
        <v>123</v>
      </c>
      <c r="I8" s="42" t="s">
        <v>124</v>
      </c>
    </row>
    <row r="9" spans="1:10" s="41" customFormat="1" ht="14.65" customHeight="1" x14ac:dyDescent="0.35">
      <c r="A9" s="42" t="s">
        <v>82</v>
      </c>
      <c r="B9" s="40" t="s">
        <v>155</v>
      </c>
      <c r="C9" s="42" t="s">
        <v>83</v>
      </c>
      <c r="D9" s="42" t="s">
        <v>71</v>
      </c>
      <c r="E9" s="42" t="s">
        <v>72</v>
      </c>
      <c r="F9" s="42" t="s">
        <v>75</v>
      </c>
      <c r="G9" s="42" t="s">
        <v>76</v>
      </c>
      <c r="H9" s="42" t="s">
        <v>123</v>
      </c>
      <c r="I9" s="42" t="s">
        <v>124</v>
      </c>
    </row>
    <row r="10" spans="1:10" s="41" customFormat="1" ht="14.65" customHeight="1" x14ac:dyDescent="0.35">
      <c r="A10" s="42" t="s">
        <v>84</v>
      </c>
      <c r="B10" s="40" t="s">
        <v>155</v>
      </c>
      <c r="C10" s="42" t="s">
        <v>85</v>
      </c>
      <c r="D10" s="42" t="s">
        <v>71</v>
      </c>
      <c r="E10" s="42" t="s">
        <v>72</v>
      </c>
      <c r="F10" s="42" t="s">
        <v>75</v>
      </c>
      <c r="G10" s="42" t="s">
        <v>76</v>
      </c>
      <c r="H10" s="42" t="s">
        <v>123</v>
      </c>
      <c r="I10" s="42" t="s">
        <v>124</v>
      </c>
    </row>
    <row r="11" spans="1:10" s="41" customFormat="1" ht="14.65" customHeight="1" x14ac:dyDescent="0.35">
      <c r="A11" s="42" t="s">
        <v>86</v>
      </c>
      <c r="B11" s="40" t="s">
        <v>155</v>
      </c>
      <c r="C11" s="42" t="s">
        <v>87</v>
      </c>
      <c r="D11" s="42" t="s">
        <v>71</v>
      </c>
      <c r="E11" s="42" t="s">
        <v>72</v>
      </c>
      <c r="F11" s="42" t="s">
        <v>88</v>
      </c>
      <c r="G11" s="42"/>
      <c r="H11" s="42" t="s">
        <v>122</v>
      </c>
      <c r="I11" s="42"/>
    </row>
    <row r="12" spans="1:10" s="41" customFormat="1" ht="14.65" customHeight="1" x14ac:dyDescent="0.35">
      <c r="A12" s="42" t="s">
        <v>89</v>
      </c>
      <c r="B12" s="40" t="s">
        <v>155</v>
      </c>
      <c r="C12" s="73" t="s">
        <v>90</v>
      </c>
      <c r="D12" s="42" t="s">
        <v>71</v>
      </c>
      <c r="E12" s="42" t="s">
        <v>72</v>
      </c>
      <c r="F12" s="42" t="s">
        <v>75</v>
      </c>
      <c r="G12" s="42" t="s">
        <v>76</v>
      </c>
      <c r="H12" s="42" t="s">
        <v>123</v>
      </c>
      <c r="I12" s="42" t="s">
        <v>124</v>
      </c>
    </row>
    <row r="13" spans="1:10" s="41" customFormat="1" ht="14.65" customHeight="1" x14ac:dyDescent="0.35">
      <c r="A13" s="42" t="s">
        <v>91</v>
      </c>
      <c r="B13" s="40" t="s">
        <v>155</v>
      </c>
      <c r="C13" s="42" t="s">
        <v>92</v>
      </c>
      <c r="D13" s="42" t="s">
        <v>71</v>
      </c>
      <c r="E13" s="42" t="s">
        <v>72</v>
      </c>
      <c r="F13" s="42" t="s">
        <v>75</v>
      </c>
      <c r="G13" s="42" t="s">
        <v>76</v>
      </c>
      <c r="H13" s="42" t="s">
        <v>123</v>
      </c>
      <c r="I13" s="42" t="s">
        <v>124</v>
      </c>
    </row>
    <row r="14" spans="1:10" ht="14.65" customHeight="1" x14ac:dyDescent="0.35">
      <c r="A14" s="44" t="s">
        <v>94</v>
      </c>
      <c r="B14" s="44"/>
      <c r="C14" s="44" t="s">
        <v>95</v>
      </c>
      <c r="D14" s="42" t="s">
        <v>71</v>
      </c>
      <c r="E14" s="45" t="s">
        <v>72</v>
      </c>
      <c r="F14" s="45"/>
      <c r="G14" s="46" t="s">
        <v>118</v>
      </c>
      <c r="H14" s="42"/>
      <c r="I14" s="42" t="s">
        <v>122</v>
      </c>
    </row>
    <row r="15" spans="1:10" s="77" customFormat="1" ht="14.65" customHeight="1" x14ac:dyDescent="0.35">
      <c r="A15" s="75" t="s">
        <v>96</v>
      </c>
      <c r="B15" s="75"/>
      <c r="C15" s="75" t="s">
        <v>97</v>
      </c>
      <c r="D15" s="76" t="s">
        <v>98</v>
      </c>
      <c r="E15" s="75" t="s">
        <v>93</v>
      </c>
      <c r="F15" s="75" t="s">
        <v>117</v>
      </c>
      <c r="G15" s="75"/>
      <c r="H15" s="76" t="s">
        <v>122</v>
      </c>
      <c r="I15" s="75"/>
      <c r="J15" s="77" t="s">
        <v>99</v>
      </c>
    </row>
    <row r="16" spans="1:10" ht="14.65" customHeight="1" x14ac:dyDescent="0.35">
      <c r="A16" s="46" t="s">
        <v>100</v>
      </c>
      <c r="B16" s="46"/>
      <c r="C16" s="46"/>
      <c r="D16" s="43" t="s">
        <v>98</v>
      </c>
      <c r="E16" s="46" t="s">
        <v>101</v>
      </c>
      <c r="F16" s="45" t="s">
        <v>115</v>
      </c>
      <c r="G16" s="45" t="s">
        <v>116</v>
      </c>
      <c r="H16" s="46" t="s">
        <v>159</v>
      </c>
      <c r="I16" s="46" t="s">
        <v>158</v>
      </c>
      <c r="J16" s="47" t="s">
        <v>102</v>
      </c>
    </row>
    <row r="17" spans="1:10" ht="14.65" customHeight="1" x14ac:dyDescent="0.35">
      <c r="A17" s="42" t="s">
        <v>103</v>
      </c>
      <c r="B17" s="42"/>
      <c r="C17" s="42"/>
      <c r="D17" s="42" t="s">
        <v>71</v>
      </c>
      <c r="E17" s="42" t="s">
        <v>72</v>
      </c>
      <c r="F17" s="42" t="s">
        <v>156</v>
      </c>
      <c r="G17" s="42" t="s">
        <v>157</v>
      </c>
      <c r="H17" s="48" t="s">
        <v>104</v>
      </c>
      <c r="I17" s="48" t="s">
        <v>105</v>
      </c>
      <c r="J17" s="49" t="s">
        <v>106</v>
      </c>
    </row>
    <row r="18" spans="1:10" ht="14.65" customHeight="1" x14ac:dyDescent="0.35">
      <c r="A18" s="42" t="s">
        <v>184</v>
      </c>
      <c r="B18" s="42" t="s">
        <v>155</v>
      </c>
      <c r="C18" s="44" t="s">
        <v>148</v>
      </c>
      <c r="D18" s="44" t="s">
        <v>71</v>
      </c>
      <c r="E18" s="44" t="s">
        <v>93</v>
      </c>
      <c r="F18" s="44" t="s">
        <v>117</v>
      </c>
      <c r="G18" s="44"/>
      <c r="H18" s="42" t="s">
        <v>122</v>
      </c>
      <c r="I18" s="44"/>
      <c r="J18" s="49"/>
    </row>
    <row r="19" spans="1:10" ht="14.65" customHeight="1" x14ac:dyDescent="0.35">
      <c r="A19" s="42" t="s">
        <v>137</v>
      </c>
      <c r="B19" s="42" t="s">
        <v>150</v>
      </c>
      <c r="C19" s="44"/>
      <c r="D19" s="44" t="s">
        <v>71</v>
      </c>
      <c r="E19" s="44" t="s">
        <v>93</v>
      </c>
      <c r="F19" s="44" t="s">
        <v>171</v>
      </c>
      <c r="G19" s="44"/>
      <c r="H19" s="42" t="s">
        <v>122</v>
      </c>
      <c r="I19" s="44"/>
      <c r="J19" s="49"/>
    </row>
    <row r="20" spans="1:10" ht="14.65" customHeight="1" x14ac:dyDescent="0.35">
      <c r="A20" s="42" t="s">
        <v>137</v>
      </c>
      <c r="B20" s="42" t="s">
        <v>155</v>
      </c>
      <c r="C20" s="44"/>
      <c r="D20" s="44" t="s">
        <v>71</v>
      </c>
      <c r="E20" s="44" t="s">
        <v>93</v>
      </c>
      <c r="F20" s="44" t="s">
        <v>172</v>
      </c>
      <c r="G20" s="44"/>
      <c r="H20" s="42" t="s">
        <v>122</v>
      </c>
      <c r="I20" s="44"/>
      <c r="J20" s="49"/>
    </row>
    <row r="21" spans="1:10" ht="14.65" customHeight="1" x14ac:dyDescent="0.35">
      <c r="A21" s="42" t="s">
        <v>137</v>
      </c>
      <c r="B21" s="42" t="s">
        <v>163</v>
      </c>
      <c r="C21" s="44"/>
      <c r="D21" s="44" t="s">
        <v>71</v>
      </c>
      <c r="E21" s="44" t="s">
        <v>93</v>
      </c>
      <c r="F21" s="44" t="s">
        <v>173</v>
      </c>
      <c r="G21" s="44"/>
      <c r="H21" s="42" t="s">
        <v>122</v>
      </c>
      <c r="I21" s="72"/>
      <c r="J21" s="49"/>
    </row>
    <row r="22" spans="1:10" ht="14.65" customHeight="1" x14ac:dyDescent="0.35">
      <c r="A22" s="44" t="s">
        <v>132</v>
      </c>
      <c r="B22" s="44" t="s">
        <v>150</v>
      </c>
      <c r="C22" s="44" t="s">
        <v>133</v>
      </c>
      <c r="D22" s="42" t="s">
        <v>71</v>
      </c>
      <c r="E22" s="45" t="s">
        <v>93</v>
      </c>
      <c r="F22" s="46" t="s">
        <v>174</v>
      </c>
      <c r="G22" s="44"/>
      <c r="H22" s="42" t="s">
        <v>122</v>
      </c>
    </row>
    <row r="23" spans="1:10" ht="14.65" customHeight="1" x14ac:dyDescent="0.35">
      <c r="A23" s="42" t="s">
        <v>132</v>
      </c>
      <c r="B23" s="42" t="s">
        <v>155</v>
      </c>
      <c r="C23" s="44" t="s">
        <v>133</v>
      </c>
      <c r="D23" s="44" t="s">
        <v>71</v>
      </c>
      <c r="E23" s="44" t="s">
        <v>93</v>
      </c>
      <c r="F23" s="46" t="s">
        <v>175</v>
      </c>
      <c r="G23" s="46" t="s">
        <v>176</v>
      </c>
      <c r="H23" s="44" t="s">
        <v>123</v>
      </c>
      <c r="I23" s="44" t="s">
        <v>124</v>
      </c>
    </row>
    <row r="24" spans="1:10" ht="14.65" customHeight="1" x14ac:dyDescent="0.35">
      <c r="A24" s="42" t="s">
        <v>134</v>
      </c>
      <c r="B24" s="42" t="s">
        <v>155</v>
      </c>
      <c r="C24" s="44"/>
      <c r="D24" s="44" t="s">
        <v>71</v>
      </c>
      <c r="E24" s="44" t="s">
        <v>93</v>
      </c>
      <c r="F24" s="46" t="s">
        <v>175</v>
      </c>
      <c r="G24" s="46" t="s">
        <v>176</v>
      </c>
      <c r="H24" s="44"/>
      <c r="I24" s="72"/>
    </row>
    <row r="25" spans="1:10" ht="14.65" customHeight="1" x14ac:dyDescent="0.35">
      <c r="A25" s="42" t="s">
        <v>135</v>
      </c>
      <c r="B25" s="42" t="s">
        <v>150</v>
      </c>
      <c r="C25" s="44" t="s">
        <v>144</v>
      </c>
      <c r="D25" s="44" t="s">
        <v>71</v>
      </c>
      <c r="E25" s="44" t="s">
        <v>93</v>
      </c>
      <c r="F25" s="46" t="s">
        <v>174</v>
      </c>
      <c r="G25" s="46"/>
      <c r="H25" s="42" t="s">
        <v>122</v>
      </c>
    </row>
    <row r="26" spans="1:10" ht="14.65" customHeight="1" x14ac:dyDescent="0.35">
      <c r="A26" s="42" t="s">
        <v>135</v>
      </c>
      <c r="B26" s="42" t="s">
        <v>155</v>
      </c>
      <c r="C26" s="44" t="s">
        <v>144</v>
      </c>
      <c r="D26" s="44" t="s">
        <v>71</v>
      </c>
      <c r="E26" s="44" t="s">
        <v>93</v>
      </c>
      <c r="F26" s="46" t="s">
        <v>175</v>
      </c>
      <c r="G26" s="46" t="s">
        <v>176</v>
      </c>
      <c r="H26" s="44" t="s">
        <v>123</v>
      </c>
      <c r="I26" s="44" t="s">
        <v>124</v>
      </c>
    </row>
    <row r="27" spans="1:10" ht="14.65" customHeight="1" x14ac:dyDescent="0.35">
      <c r="A27" s="42" t="s">
        <v>138</v>
      </c>
      <c r="B27" s="42" t="s">
        <v>165</v>
      </c>
      <c r="C27" s="44" t="s">
        <v>133</v>
      </c>
      <c r="D27" s="44" t="s">
        <v>71</v>
      </c>
      <c r="E27" s="44" t="s">
        <v>93</v>
      </c>
      <c r="F27" s="46" t="s">
        <v>174</v>
      </c>
      <c r="G27" s="46"/>
      <c r="H27" s="42" t="s">
        <v>122</v>
      </c>
    </row>
    <row r="28" spans="1:10" ht="14.65" customHeight="1" x14ac:dyDescent="0.35">
      <c r="A28" s="42" t="s">
        <v>138</v>
      </c>
      <c r="B28" s="42" t="s">
        <v>166</v>
      </c>
      <c r="C28" s="44" t="s">
        <v>133</v>
      </c>
      <c r="D28" s="44" t="s">
        <v>71</v>
      </c>
      <c r="E28" s="44" t="s">
        <v>93</v>
      </c>
      <c r="F28" s="46" t="s">
        <v>177</v>
      </c>
      <c r="G28" s="46"/>
      <c r="H28" s="42" t="s">
        <v>164</v>
      </c>
    </row>
    <row r="29" spans="1:10" ht="14.65" customHeight="1" x14ac:dyDescent="0.35">
      <c r="A29" s="42" t="s">
        <v>138</v>
      </c>
      <c r="B29" s="42" t="s">
        <v>155</v>
      </c>
      <c r="C29" s="44" t="s">
        <v>133</v>
      </c>
      <c r="D29" s="44" t="s">
        <v>71</v>
      </c>
      <c r="E29" s="44" t="s">
        <v>93</v>
      </c>
      <c r="F29" s="46" t="s">
        <v>175</v>
      </c>
      <c r="G29" s="46" t="s">
        <v>176</v>
      </c>
      <c r="H29" s="44" t="s">
        <v>123</v>
      </c>
      <c r="I29" s="44" t="s">
        <v>124</v>
      </c>
    </row>
    <row r="30" spans="1:10" ht="14.65" customHeight="1" x14ac:dyDescent="0.35">
      <c r="A30" s="42" t="s">
        <v>139</v>
      </c>
      <c r="B30" s="42" t="s">
        <v>155</v>
      </c>
      <c r="C30" s="44" t="s">
        <v>167</v>
      </c>
      <c r="D30" s="44" t="s">
        <v>71</v>
      </c>
      <c r="E30" s="44" t="s">
        <v>93</v>
      </c>
      <c r="F30" s="44" t="s">
        <v>178</v>
      </c>
      <c r="G30" s="44"/>
      <c r="H30" s="44"/>
      <c r="I30" s="44"/>
    </row>
    <row r="31" spans="1:10" ht="14.65" customHeight="1" x14ac:dyDescent="0.35">
      <c r="A31" s="42" t="s">
        <v>140</v>
      </c>
      <c r="B31" s="42" t="s">
        <v>155</v>
      </c>
      <c r="C31" s="44" t="s">
        <v>145</v>
      </c>
      <c r="D31" s="44"/>
      <c r="E31" s="44"/>
      <c r="F31" s="44"/>
      <c r="G31" s="44"/>
      <c r="H31" s="44"/>
      <c r="I31" s="44"/>
    </row>
    <row r="32" spans="1:10" ht="14.65" customHeight="1" x14ac:dyDescent="0.35">
      <c r="A32" s="42" t="s">
        <v>141</v>
      </c>
      <c r="B32" s="42" t="s">
        <v>155</v>
      </c>
      <c r="C32" s="44"/>
      <c r="D32" s="44"/>
      <c r="E32" s="44"/>
      <c r="F32" s="44"/>
      <c r="G32" s="44"/>
      <c r="H32" s="44"/>
      <c r="I32" s="44"/>
    </row>
    <row r="33" spans="1:9" ht="14.65" customHeight="1" x14ac:dyDescent="0.35">
      <c r="A33" s="42" t="s">
        <v>136</v>
      </c>
      <c r="B33" s="42" t="s">
        <v>155</v>
      </c>
      <c r="C33" s="44"/>
      <c r="D33" s="44" t="s">
        <v>71</v>
      </c>
      <c r="E33" s="44" t="s">
        <v>93</v>
      </c>
      <c r="F33" s="44" t="s">
        <v>185</v>
      </c>
      <c r="G33" s="44"/>
      <c r="H33" s="44"/>
      <c r="I33" s="44"/>
    </row>
    <row r="34" spans="1:9" ht="14.65" customHeight="1" x14ac:dyDescent="0.35">
      <c r="A34" s="42" t="s">
        <v>142</v>
      </c>
      <c r="B34" s="42" t="s">
        <v>155</v>
      </c>
      <c r="C34" s="44" t="s">
        <v>186</v>
      </c>
      <c r="D34" s="44"/>
      <c r="E34" s="44"/>
      <c r="F34" s="44"/>
      <c r="G34" s="44"/>
      <c r="H34" s="44"/>
      <c r="I34" s="44"/>
    </row>
    <row r="35" spans="1:9" ht="14.65" customHeight="1" x14ac:dyDescent="0.35">
      <c r="A35" s="42" t="s">
        <v>95</v>
      </c>
      <c r="B35" s="42" t="s">
        <v>151</v>
      </c>
      <c r="C35" s="44" t="s">
        <v>147</v>
      </c>
      <c r="D35" s="44" t="s">
        <v>71</v>
      </c>
      <c r="E35" s="44" t="s">
        <v>93</v>
      </c>
      <c r="F35" s="44" t="s">
        <v>179</v>
      </c>
      <c r="G35" s="44" t="s">
        <v>181</v>
      </c>
      <c r="H35" s="44" t="s">
        <v>123</v>
      </c>
      <c r="I35" s="44" t="s">
        <v>124</v>
      </c>
    </row>
    <row r="36" spans="1:9" ht="14.65" customHeight="1" x14ac:dyDescent="0.35">
      <c r="A36" s="42" t="s">
        <v>95</v>
      </c>
      <c r="B36" s="42" t="s">
        <v>152</v>
      </c>
      <c r="C36" s="44" t="s">
        <v>147</v>
      </c>
      <c r="D36" s="44" t="s">
        <v>71</v>
      </c>
      <c r="E36" s="44" t="s">
        <v>93</v>
      </c>
      <c r="F36" s="44" t="s">
        <v>180</v>
      </c>
      <c r="G36" s="44" t="s">
        <v>181</v>
      </c>
      <c r="H36" s="44" t="s">
        <v>123</v>
      </c>
      <c r="I36" s="44" t="s">
        <v>124</v>
      </c>
    </row>
    <row r="37" spans="1:9" ht="14.65" customHeight="1" x14ac:dyDescent="0.35">
      <c r="A37" s="42" t="s">
        <v>143</v>
      </c>
      <c r="B37" s="42" t="s">
        <v>168</v>
      </c>
      <c r="C37" s="44" t="s">
        <v>170</v>
      </c>
      <c r="D37" s="44" t="s">
        <v>71</v>
      </c>
      <c r="E37" s="44" t="s">
        <v>93</v>
      </c>
      <c r="F37" s="44" t="s">
        <v>182</v>
      </c>
      <c r="G37" s="44"/>
      <c r="H37" s="44"/>
      <c r="I37" s="44"/>
    </row>
    <row r="38" spans="1:9" ht="14.65" customHeight="1" x14ac:dyDescent="0.35">
      <c r="A38" s="42" t="s">
        <v>143</v>
      </c>
      <c r="B38" s="42" t="s">
        <v>169</v>
      </c>
      <c r="C38" s="44" t="s">
        <v>170</v>
      </c>
      <c r="D38" s="44" t="s">
        <v>71</v>
      </c>
      <c r="E38" s="44" t="s">
        <v>93</v>
      </c>
      <c r="F38" s="44" t="s">
        <v>183</v>
      </c>
      <c r="G38" s="44"/>
      <c r="H38" s="44"/>
      <c r="I38" s="44"/>
    </row>
    <row r="40" spans="1:9" x14ac:dyDescent="0.35">
      <c r="A40" s="50" t="s">
        <v>107</v>
      </c>
      <c r="B40" s="50"/>
    </row>
    <row r="41" spans="1:9" x14ac:dyDescent="0.35">
      <c r="A41" s="51" t="s">
        <v>108</v>
      </c>
      <c r="B41" s="51"/>
      <c r="C41" s="52" t="s">
        <v>125</v>
      </c>
      <c r="D41" s="53" t="s">
        <v>22</v>
      </c>
      <c r="E41" s="52"/>
      <c r="F41" s="52"/>
    </row>
    <row r="42" spans="1:9" x14ac:dyDescent="0.35">
      <c r="A42" s="54" t="s">
        <v>109</v>
      </c>
      <c r="B42" s="54"/>
      <c r="C42" s="60" t="s">
        <v>126</v>
      </c>
      <c r="D42" s="56" t="s">
        <v>146</v>
      </c>
      <c r="E42" s="55"/>
      <c r="F42" s="55"/>
    </row>
    <row r="43" spans="1:9" x14ac:dyDescent="0.35">
      <c r="A43" s="54" t="s">
        <v>110</v>
      </c>
      <c r="B43" s="54"/>
      <c r="C43" s="60" t="s">
        <v>127</v>
      </c>
      <c r="D43" s="56" t="s">
        <v>128</v>
      </c>
      <c r="E43" s="55"/>
      <c r="F43" s="55"/>
    </row>
    <row r="44" spans="1:9" ht="31" x14ac:dyDescent="0.35">
      <c r="A44" s="54" t="s">
        <v>111</v>
      </c>
      <c r="B44" s="54"/>
      <c r="C44" s="55" t="s">
        <v>129</v>
      </c>
      <c r="D44" s="56" t="s">
        <v>161</v>
      </c>
      <c r="E44" s="55"/>
      <c r="F44" s="55"/>
    </row>
    <row r="45" spans="1:9" x14ac:dyDescent="0.35">
      <c r="A45" s="54" t="s">
        <v>112</v>
      </c>
      <c r="B45" s="54"/>
      <c r="C45" s="55" t="s">
        <v>130</v>
      </c>
      <c r="D45" s="56" t="s">
        <v>131</v>
      </c>
      <c r="E45" s="55"/>
      <c r="F45" s="55"/>
    </row>
    <row r="46" spans="1:9" ht="46.5" x14ac:dyDescent="0.3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---Adriana ---</cp:lastModifiedBy>
  <dcterms:created xsi:type="dcterms:W3CDTF">2014-07-01T23:43:25Z</dcterms:created>
  <dcterms:modified xsi:type="dcterms:W3CDTF">2016-03-27T01:12:50Z</dcterms:modified>
</cp:coreProperties>
</file>