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0\Solicitudes_graficas_MA_08_10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875" windowHeight="1059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H20" i="1"/>
  <c r="F19" i="1"/>
  <c r="G19" i="1" s="1"/>
  <c r="H19" i="1"/>
  <c r="H17" i="1"/>
  <c r="H16" i="1"/>
  <c r="K45" i="2"/>
  <c r="J21" i="2"/>
  <c r="I21" i="2"/>
  <c r="D5" i="2" s="1"/>
  <c r="D7" i="2" s="1"/>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1" i="1" l="1"/>
  <c r="H12" i="1"/>
  <c r="F11" i="1"/>
  <c r="G11" i="1" s="1"/>
  <c r="H10" i="1"/>
  <c r="A13" i="1"/>
  <c r="F10" i="1"/>
  <c r="G10" i="1" s="1"/>
  <c r="F13" i="1" l="1"/>
  <c r="G13" i="1" s="1"/>
  <c r="H13" i="1"/>
  <c r="A14" i="1"/>
  <c r="F14" i="1" l="1"/>
  <c r="G14" i="1" s="1"/>
  <c r="H14" i="1"/>
  <c r="A15" i="1"/>
  <c r="F15" i="1" l="1"/>
  <c r="G15" i="1" s="1"/>
  <c r="H15" i="1"/>
  <c r="A16" i="1"/>
  <c r="F16" i="1" s="1"/>
  <c r="G16" i="1" s="1"/>
  <c r="A17" i="1" l="1"/>
  <c r="F17" i="1" s="1"/>
  <c r="G17" i="1" s="1"/>
  <c r="A18" i="1" l="1"/>
  <c r="F18" i="1" l="1"/>
  <c r="G18" i="1" s="1"/>
  <c r="H18" i="1"/>
  <c r="A19" i="1"/>
  <c r="A20" i="1" l="1"/>
  <c r="F20" i="1" s="1"/>
  <c r="G20" i="1" s="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<sst xmlns="http://schemas.openxmlformats.org/spreadsheetml/2006/main" count="398" uniqueCount="201">
  <si>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</si>
  <si>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</si>
  <si>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</si>
  <si>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</si>
  <si>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</si>
  <si>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</si>
  <si>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</si>
  <si>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</si>
  <si>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</si>
  <si>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</si>
  <si>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</si>
  <si>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</si>
  <si>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</si>
  <si>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</si>
  <si>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</si>
  <si>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</si>
  <si>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</si>
  <si>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</si>
  <si>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</si>
  <si>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</si>
  <si>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</si>
  <si>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</si>
  <si>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</si>
  <si>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</si>
  <si>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</si>
  <si>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</si>
  <si>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</si>
  <si>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</si>
  <si>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</si>
  <si>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</si>
  <si>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</si>
  <si>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</si>
  <si>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</si>
  <si>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</si>
  <si>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</si>
  <si>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</si>
  <si>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</si>
  <si>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</si>
  <si>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</si>
  <si>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</si>
  <si>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</si>
  <si>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</si>
  <si>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</si>
  <si>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</si>
  <si>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</si>
  <si>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</si>
  <si>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</si>
  <si>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</si>
  <si>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</si>
  <si>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</si>
  <si>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</si>
  <si>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</si>
  <si>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</si>
  <si>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</si>
  <si>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</si>
  <si>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</si>
  <si>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</si>
  <si>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</si>
  <si>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</si>
  <si>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</si>
  <si>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</si>
  <si>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</si>
  <si>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</si>
  <si>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</si>
  <si>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</si>
  <si>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</si>
  <si>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</si>
  <si>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</si>
  <si>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</si>
  <si>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</si>
  <si>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</si>
  <si>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</si>
  <si>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</si>
  <si>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</si>
  <si>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</si>
  <si>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</si>
  <si>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</si>
  <si>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</si>
  <si>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</si>
  <si>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</si>
  <si>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</si>
  <si>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</si>
  <si>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</si>
  <si>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</si>
  <si>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</si>
  <si>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</si>
  <si>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</si>
  <si>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</si>
  <si>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</si>
  <si>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</si>
  <si>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</si>
  <si>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</si>
  <si>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</si>
  <si>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</si>
  <si>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</si>
  <si>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</si>
  <si>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</si>
  <si>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</si>
  <si>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</si>
  <si>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</si>
  <si>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</si>
  <si>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</si>
  <si>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</si>
  <si>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</si>
  <si>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</si>
  <si>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</si>
  <si>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</si>
  <si>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</si>
  <si>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</si>
  <si>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</si>
  <si>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</si>
  <si>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</si>
  <si>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</si>
  <si>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</si>
  <si>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</si>
  <si>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</si>
  <si>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</si>
  <si>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</si>
  <si>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</si>
  <si>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</si>
  <si>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</si>
  <si>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</si>
  <si>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</si>
  <si>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</si>
  <si>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</si>
  <si>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</si>
  <si>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</si>
  <si>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</si>
  <si>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</si>
  <si>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</si>
  <si>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</si>
  <si>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</si>
  <si>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</si>
  <si>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</si>
  <si>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</si>
  <si>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</si>
  <si>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</si>
  <si>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</si>
  <si>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</si>
  <si>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</si>
  <si>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</si>
  <si>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</si>
  <si>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</si>
  <si>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</si>
  <si>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</si>
  <si>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</si>
  <si>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</si>
  <si>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</si>
  <si>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</si>
  <si>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</si>
  <si>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</si>
  <si>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</si>
  <si>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</si>
  <si>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</si>
  <si>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</si>
  <si>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</si>
  <si>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</si>
  <si>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</si>
  <si>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</si>
  <si>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</si>
  <si>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</si>
  <si>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</si>
  <si>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</si>
  <si>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</si>
  <si>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</si>
  <si>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</si>
  <si>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</si>
  <si>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</si>
  <si>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</si>
  <si>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</si>
  <si>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</si>
  <si>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</si>
  <si>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</si>
  <si>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</si>
  <si>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</si>
  <si>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</si>
  <si>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</si>
  <si>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</si>
  <si>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</si>
  <si>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</si>
  <si>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</si>
  <si>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</si>
  <si>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</si>
  <si>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</si>
  <si>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</si>
  <si>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</si>
  <si>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</si>
  <si>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</si>
  <si>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Josue Malagon</t>
  </si>
  <si>
    <t>Los solidos en la arquitectura</t>
  </si>
  <si>
    <t>ver utima columna</t>
  </si>
  <si>
    <t>ejemplo del área de un polígono</t>
  </si>
  <si>
    <t>varios ejemplos de prismas</t>
  </si>
  <si>
    <t>pirámide</t>
  </si>
  <si>
    <t>area total de un prisma</t>
  </si>
  <si>
    <t>area lateral de un prisma</t>
  </si>
  <si>
    <t>area lateral de una piramide</t>
  </si>
  <si>
    <t>área total del`poligomo</t>
  </si>
  <si>
    <t>MA_08_10_CO_REC100</t>
  </si>
  <si>
    <t>La letras deben estar en cursiva, agregar cotas</t>
  </si>
  <si>
    <t>ejemplos de área total y área lateral, letras en cursiva, agregar cotas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</si>
</sst>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 fillId="0" borderId="0" xfId="0" applyFont="1" applyFill="1" applyBorder="1" applyAlignment="1" applyProtection="1">
      <alignment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10</xdr:col>
      <xdr:colOff>511969</xdr:colOff>
      <xdr:row>9</xdr:row>
      <xdr:rowOff>47626</xdr:rowOff>
    </xdr:from>
    <xdr:to>
      <xdr:col>10</xdr:col>
      <xdr:colOff>2367643</xdr:colOff>
      <xdr:row>9</xdr:row>
      <xdr:rowOff>1639794</xdr:rowOff>
    </xdr:to>
    <xdr:pic>
      <xdr:nvPicPr>
        <xdr:cNvPr id="2" name="Picture 3" descr="http://web.educastur.princast.es/proyectos/formadultos/unidades/matematicas_2/ud2/photos/img_27.jpg"/>
        <xdr:cNvPicPr>
          <a:picLocks noChangeAspect="1" noChangeArrowheads="1"/>
        </xdr:cNvPicPr>
      </xdr:nvPicPr>
      <xdr:blipFill>
        <a:blip xmlns:r="http://schemas.openxmlformats.org/officeDocument/2006/relationships" r:embed="rId1"/>
        <a:srcRect/>
        <a:stretch>
          <a:fillRect/>
        </a:stretch>
      </xdr:blipFill>
      <xdr:spPr bwMode="auto">
        <a:xfrm>
          <a:off x="17248755" y="2170340"/>
          <a:ext cx="1855674" cy="1592168"/>
        </a:xfrm>
        <a:prstGeom prst="rect">
          <a:avLst/>
        </a:prstGeom>
        <a:noFill/>
      </xdr:spPr>
    </xdr:pic>
    <xdr:clientData/>
  </xdr:twoCellAnchor>
  <xdr:twoCellAnchor editAs="oneCell">
    <xdr:from>
      <xdr:col>10</xdr:col>
      <xdr:colOff>333375</xdr:colOff>
      <xdr:row>12</xdr:row>
      <xdr:rowOff>269876</xdr:rowOff>
    </xdr:from>
    <xdr:to>
      <xdr:col>10</xdr:col>
      <xdr:colOff>2127250</xdr:colOff>
      <xdr:row>12</xdr:row>
      <xdr:rowOff>1077714</xdr:rowOff>
    </xdr:to>
    <xdr:pic>
      <xdr:nvPicPr>
        <xdr:cNvPr id="2051" name="Picture 3" descr="http://4.bp.blogspot.com/-52GmgInrObM/VU2rU_m_97I/AAAAAAAAKIc/rQkfr-KhsV4/s1600/area-rectangulo.png"/>
        <xdr:cNvPicPr>
          <a:picLocks noChangeAspect="1" noChangeArrowheads="1"/>
        </xdr:cNvPicPr>
      </xdr:nvPicPr>
      <xdr:blipFill>
        <a:blip xmlns:r="http://schemas.openxmlformats.org/officeDocument/2006/relationships" r:embed="rId2"/>
        <a:srcRect/>
        <a:stretch>
          <a:fillRect/>
        </a:stretch>
      </xdr:blipFill>
      <xdr:spPr bwMode="auto">
        <a:xfrm>
          <a:off x="16684625" y="3873501"/>
          <a:ext cx="1793875" cy="807838"/>
        </a:xfrm>
        <a:prstGeom prst="rect">
          <a:avLst/>
        </a:prstGeom>
        <a:noFill/>
      </xdr:spPr>
    </xdr:pic>
    <xdr:clientData/>
  </xdr:twoCellAnchor>
  <xdr:twoCellAnchor editAs="oneCell">
    <xdr:from>
      <xdr:col>10</xdr:col>
      <xdr:colOff>451302</xdr:colOff>
      <xdr:row>13</xdr:row>
      <xdr:rowOff>174625</xdr:rowOff>
    </xdr:from>
    <xdr:to>
      <xdr:col>10</xdr:col>
      <xdr:colOff>2744663</xdr:colOff>
      <xdr:row>13</xdr:row>
      <xdr:rowOff>2540000</xdr:rowOff>
    </xdr:to>
    <xdr:pic>
      <xdr:nvPicPr>
        <xdr:cNvPr id="2054" name="Picture 6"/>
        <xdr:cNvPicPr>
          <a:picLocks noChangeAspect="1" noChangeArrowheads="1"/>
        </xdr:cNvPicPr>
      </xdr:nvPicPr>
      <xdr:blipFill>
        <a:blip xmlns:r="http://schemas.openxmlformats.org/officeDocument/2006/relationships" r:embed="rId3"/>
        <a:srcRect/>
        <a:stretch>
          <a:fillRect/>
        </a:stretch>
      </xdr:blipFill>
      <xdr:spPr bwMode="auto">
        <a:xfrm>
          <a:off x="17188088" y="11999232"/>
          <a:ext cx="2293361" cy="2365375"/>
        </a:xfrm>
        <a:prstGeom prst="rect">
          <a:avLst/>
        </a:prstGeom>
        <a:noFill/>
      </xdr:spPr>
    </xdr:pic>
    <xdr:clientData/>
  </xdr:twoCellAnchor>
  <xdr:twoCellAnchor editAs="oneCell">
    <xdr:from>
      <xdr:col>10</xdr:col>
      <xdr:colOff>95250</xdr:colOff>
      <xdr:row>14</xdr:row>
      <xdr:rowOff>214314</xdr:rowOff>
    </xdr:from>
    <xdr:to>
      <xdr:col>16</xdr:col>
      <xdr:colOff>287842</xdr:colOff>
      <xdr:row>14</xdr:row>
      <xdr:rowOff>4735286</xdr:rowOff>
    </xdr:to>
    <xdr:pic>
      <xdr:nvPicPr>
        <xdr:cNvPr id="2056" name="Picture 8"/>
        <xdr:cNvPicPr>
          <a:picLocks noChangeAspect="1" noChangeArrowheads="1"/>
        </xdr:cNvPicPr>
      </xdr:nvPicPr>
      <xdr:blipFill>
        <a:blip xmlns:r="http://schemas.openxmlformats.org/officeDocument/2006/relationships" r:embed="rId4"/>
        <a:srcRect/>
        <a:stretch>
          <a:fillRect/>
        </a:stretch>
      </xdr:blipFill>
      <xdr:spPr bwMode="auto">
        <a:xfrm>
          <a:off x="16832036" y="14719528"/>
          <a:ext cx="5227235" cy="4520972"/>
        </a:xfrm>
        <a:prstGeom prst="rect">
          <a:avLst/>
        </a:prstGeom>
        <a:noFill/>
      </xdr:spPr>
    </xdr:pic>
    <xdr:clientData/>
  </xdr:twoCellAnchor>
  <xdr:twoCellAnchor editAs="oneCell">
    <xdr:from>
      <xdr:col>10</xdr:col>
      <xdr:colOff>119063</xdr:colOff>
      <xdr:row>15</xdr:row>
      <xdr:rowOff>47626</xdr:rowOff>
    </xdr:from>
    <xdr:to>
      <xdr:col>10</xdr:col>
      <xdr:colOff>3871347</xdr:colOff>
      <xdr:row>15</xdr:row>
      <xdr:rowOff>3292929</xdr:rowOff>
    </xdr:to>
    <xdr:pic>
      <xdr:nvPicPr>
        <xdr:cNvPr id="2058" name="Picture 10"/>
        <xdr:cNvPicPr>
          <a:picLocks noChangeAspect="1" noChangeArrowheads="1"/>
        </xdr:cNvPicPr>
      </xdr:nvPicPr>
      <xdr:blipFill>
        <a:blip xmlns:r="http://schemas.openxmlformats.org/officeDocument/2006/relationships" r:embed="rId5"/>
        <a:srcRect/>
        <a:stretch>
          <a:fillRect/>
        </a:stretch>
      </xdr:blipFill>
      <xdr:spPr bwMode="auto">
        <a:xfrm>
          <a:off x="16855849" y="19682733"/>
          <a:ext cx="3752284" cy="3245303"/>
        </a:xfrm>
        <a:prstGeom prst="rect">
          <a:avLst/>
        </a:prstGeom>
        <a:noFill/>
      </xdr:spPr>
    </xdr:pic>
    <xdr:clientData/>
  </xdr:twoCellAnchor>
  <xdr:twoCellAnchor editAs="oneCell">
    <xdr:from>
      <xdr:col>10</xdr:col>
      <xdr:colOff>234722</xdr:colOff>
      <xdr:row>16</xdr:row>
      <xdr:rowOff>275171</xdr:rowOff>
    </xdr:from>
    <xdr:to>
      <xdr:col>15</xdr:col>
      <xdr:colOff>822226</xdr:colOff>
      <xdr:row>16</xdr:row>
      <xdr:rowOff>3796393</xdr:rowOff>
    </xdr:to>
    <xdr:pic>
      <xdr:nvPicPr>
        <xdr:cNvPr id="2061" name="Picture 13"/>
        <xdr:cNvPicPr>
          <a:picLocks noChangeAspect="1" noChangeArrowheads="1"/>
        </xdr:cNvPicPr>
      </xdr:nvPicPr>
      <xdr:blipFill>
        <a:blip xmlns:r="http://schemas.openxmlformats.org/officeDocument/2006/relationships" r:embed="rId6"/>
        <a:srcRect/>
        <a:stretch>
          <a:fillRect/>
        </a:stretch>
      </xdr:blipFill>
      <xdr:spPr bwMode="auto">
        <a:xfrm>
          <a:off x="16971508" y="23407314"/>
          <a:ext cx="4792111" cy="3521222"/>
        </a:xfrm>
        <a:prstGeom prst="rect">
          <a:avLst/>
        </a:prstGeom>
        <a:noFill/>
      </xdr:spPr>
    </xdr:pic>
    <xdr:clientData/>
  </xdr:twoCellAnchor>
  <xdr:twoCellAnchor editAs="oneCell">
    <xdr:from>
      <xdr:col>10</xdr:col>
      <xdr:colOff>169538</xdr:colOff>
      <xdr:row>17</xdr:row>
      <xdr:rowOff>166689</xdr:rowOff>
    </xdr:from>
    <xdr:to>
      <xdr:col>10</xdr:col>
      <xdr:colOff>2905126</xdr:colOff>
      <xdr:row>17</xdr:row>
      <xdr:rowOff>2228945</xdr:rowOff>
    </xdr:to>
    <xdr:pic>
      <xdr:nvPicPr>
        <xdr:cNvPr id="2063" name="Picture 15"/>
        <xdr:cNvPicPr>
          <a:picLocks noChangeAspect="1" noChangeArrowheads="1"/>
        </xdr:cNvPicPr>
      </xdr:nvPicPr>
      <xdr:blipFill>
        <a:blip xmlns:r="http://schemas.openxmlformats.org/officeDocument/2006/relationships" r:embed="rId7"/>
        <a:srcRect/>
        <a:stretch>
          <a:fillRect/>
        </a:stretch>
      </xdr:blipFill>
      <xdr:spPr bwMode="auto">
        <a:xfrm>
          <a:off x="16600163" y="14358939"/>
          <a:ext cx="2735588" cy="2062256"/>
        </a:xfrm>
        <a:prstGeom prst="rect">
          <a:avLst/>
        </a:prstGeom>
        <a:noFill/>
      </xdr:spPr>
    </xdr:pic>
    <xdr:clientData/>
  </xdr:twoCellAnchor>
  <xdr:twoCellAnchor editAs="oneCell">
    <xdr:from>
      <xdr:col>10</xdr:col>
      <xdr:colOff>272143</xdr:colOff>
      <xdr:row>10</xdr:row>
      <xdr:rowOff>163286</xdr:rowOff>
    </xdr:from>
    <xdr:to>
      <xdr:col>15</xdr:col>
      <xdr:colOff>355146</xdr:colOff>
      <xdr:row>10</xdr:row>
      <xdr:rowOff>3571875</xdr:rowOff>
    </xdr:to>
    <xdr:pic>
      <xdr:nvPicPr>
        <xdr:cNvPr id="9" name="Imagen 8" descr="Vector illustration of geometric infographic. Phased development. 3D. Isolated."/>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008929" y="3932465"/>
          <a:ext cx="4287610" cy="34085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2639786</xdr:colOff>
      <xdr:row>11</xdr:row>
      <xdr:rowOff>27215</xdr:rowOff>
    </xdr:from>
    <xdr:to>
      <xdr:col>15</xdr:col>
      <xdr:colOff>62593</xdr:colOff>
      <xdr:row>11</xdr:row>
      <xdr:rowOff>3075215</xdr:rowOff>
    </xdr:to>
    <xdr:pic>
      <xdr:nvPicPr>
        <xdr:cNvPr id="10" name="Imagen 9" descr="The wooden figure geometric shape, isolated on white"/>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723179" y="7375072"/>
          <a:ext cx="4280807"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B19" sqref="B19"/>
    </sheetView>
  </sheetViews>
  <sheetFormatPr baseColWidth="10" defaultColWidth="10.875" defaultRowHeight="13.5" x14ac:dyDescent="0.25"/>
  <cols>
    <col min="1" max="1" width="7" style="2" customWidth="1"/>
    <col min="2" max="2" width="23.5" style="2" customWidth="1"/>
    <col min="3" max="3" width="23.6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5.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8">
        <v>8</v>
      </c>
      <c r="D3" s="89"/>
      <c r="F3" s="81">
        <v>42426</v>
      </c>
      <c r="G3" s="82"/>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8" t="s">
        <v>189</v>
      </c>
      <c r="D4" s="89"/>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90" t="s">
        <v>188</v>
      </c>
      <c r="D5" s="91"/>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129.75" customHeight="1" x14ac:dyDescent="0.25">
      <c r="A10" s="12" t="str">
        <f>IF(OR(B11&lt;&gt;"",J11&lt;&gt;""),"IMG01","")</f>
        <v>IMG01</v>
      </c>
      <c r="B10" s="62" t="s">
        <v>190</v>
      </c>
      <c r="C10" s="20" t="str">
        <f t="shared" ref="C10:C15" si="0">IF(OR(B11&lt;&gt;"",J11&lt;&gt;""),IF($G$4="Recurso",CONCATENATE($G$4," ",$G$5),$G$4),"")</f>
        <v>Recurso F7B</v>
      </c>
      <c r="D10" s="63" t="s">
        <v>187</v>
      </c>
      <c r="E10" s="63" t="s">
        <v>166</v>
      </c>
      <c r="F10" s="13" t="str">
        <f t="shared" ref="F10:F15" ca="1" si="1">IF(OR(B11&lt;&gt;"",J11&lt;&gt;""),CONCATENATE($C$7,"_",$A10,IF($G$4="Cuaderno de Estudio","_small",CONCATENATE(IF(I10="","","n"),IF(LEFT($G$5,1)="F",".jpg",".png")))),"")</f>
        <v>MA_08_10_CO_REC100_IMG01.jpg</v>
      </c>
      <c r="G10" s="13" t="str">
        <f ca="1">IF($F10&lt;&gt;"",IF($G$4="Recurso",VLOOKUP($E10,OFFSET('Definición técnica de imagenes'!$A$1,MATCH($G$5,'Definición técnica de imagenes'!$A$1:$A$104,0)-1,1,COUNTIF('Definición técnica de imagenes'!$A$3:$A$102,$G$5),5),5,FALSE),'Definición técnica de imagenes'!$F$16),"")</f>
        <v>350 x 350 px</v>
      </c>
      <c r="H10" s="13" t="str">
        <f t="shared" ref="H10:H15" ca="1" si="2">IF(AND(I10&lt;&gt;"",I10&lt;&gt;0),IF(OR(B11&lt;&gt;"",J11&lt;&gt;""),CONCATENATE($C$7,"_",$A10,IF($G$4="Cuaderno de Estudio","_zoom",CONCATENATE("a",IF(LEFT($G$5,1)="F",".jpg",".png")))),""),"")</f>
        <v/>
      </c>
      <c r="I10" s="13" t="str">
        <f ca="1">IF(OR($B11&lt;&gt;"",$J11&lt;&gt;""),IF($G$4="Recurso",IF(VLOOKUP($E10,OFFSET('Definición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78" t="s">
        <v>191</v>
      </c>
      <c r="K10"/>
      <c r="O10" s="2" t="str">
        <f>'Definición técnica de imagenes'!A12</f>
        <v>M12D</v>
      </c>
    </row>
    <row r="11" spans="1:16" s="11" customFormat="1" ht="282" customHeight="1" x14ac:dyDescent="0.25">
      <c r="A11" s="12" t="str">
        <f>IF(OR(B12&lt;&gt;"",J12&lt;&gt;""),CONCATENATE(LEFT(A10,3),IF(MID(A10,4,2)+1&lt;10,CONCATENATE("0",MID(A10,4,2)+1))),"")</f>
        <v>IMG02</v>
      </c>
      <c r="B11"/>
      <c r="C11" s="20" t="str">
        <f t="shared" si="0"/>
        <v>Recurso F7B</v>
      </c>
      <c r="D11" s="63" t="s">
        <v>187</v>
      </c>
      <c r="E11" s="63" t="s">
        <v>166</v>
      </c>
      <c r="F11" s="13" t="str">
        <f t="shared" ca="1" si="1"/>
        <v>MA_08_10_CO_REC100_IMG02.jpg</v>
      </c>
      <c r="G11" s="13" t="str">
        <f ca="1">IF($F11&lt;&gt;"",IF($G$4="Recurso",VLOOKUP($E11,OFFSET('Definición técnica de imagenes'!$A$1,MATCH($G$5,'Definición técnica de imagenes'!$A$1:$A$104,0)-1,1,COUNTIF('Definición técnica de imagenes'!$A$3:$A$102,$G$5),5),5,FALSE),'Definición técnica de imagenes'!$F$16),"")</f>
        <v>350 x 350 px</v>
      </c>
      <c r="H11" s="13" t="str">
        <f t="shared" ca="1" si="2"/>
        <v/>
      </c>
      <c r="I11" s="13" t="str">
        <f ca="1">IF(OR($B12&lt;&gt;"",$J12&lt;&gt;""),IF($G$4="Recurso",IF(VLOOKUP($E11,OFFSET('Definición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192</v>
      </c>
      <c r="K11" s="65"/>
      <c r="O11" s="2" t="str">
        <f>'Definición técnica de imagenes'!A13</f>
        <v>M101</v>
      </c>
    </row>
    <row r="12" spans="1:16" s="11" customFormat="1" ht="255.75" customHeight="1" x14ac:dyDescent="0.25">
      <c r="A12" s="12" t="str">
        <f>IF(OR(B13&lt;&gt;"",J13&lt;&gt;""),CONCATENATE(LEFT(A11,3),IF(MID(A11,4,2)+1&lt;10,CONCATENATE("0",MID(A11,4,2)+1))),"")</f>
        <v>IMG03</v>
      </c>
      <c r="B12" s="62">
        <v>208737211</v>
      </c>
      <c r="C12" s="20" t="str">
        <f t="shared" si="0"/>
        <v>Recurso F7B</v>
      </c>
      <c r="D12" s="63" t="s">
        <v>187</v>
      </c>
      <c r="E12" s="63" t="s">
        <v>166</v>
      </c>
      <c r="F12" s="13" t="str">
        <f t="shared" ca="1" si="1"/>
        <v>MA_08_10_CO_REC100_IMG03.jpg</v>
      </c>
      <c r="G12" s="13" t="str">
        <f ca="1">IF($F12&lt;&gt;"",IF($G$4="Recurso",VLOOKUP($E12,OFFSET('Definición técnica de imagenes'!$A$1,MATCH($G$5,'Definición técnica de imagenes'!$A$1:$A$104,0)-1,1,COUNTIF('Definición técnica de imagenes'!$A$3:$A$102,$G$5),5),5,FALSE),'Definición técnica de imagenes'!$F$16),"")</f>
        <v>350 x 350 px</v>
      </c>
      <c r="H12" s="13" t="str">
        <f t="shared" ca="1" si="2"/>
        <v/>
      </c>
      <c r="I12" s="13" t="str">
        <f ca="1">IF(OR($B13&lt;&gt;"",$J13&lt;&gt;""),IF($G$4="Recurso",IF(VLOOKUP($E12,OFFSET('Definición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c r="O12" s="2" t="str">
        <f>'Definición técnica de imagenes'!A18</f>
        <v>Diaporama F1</v>
      </c>
    </row>
    <row r="13" spans="1:16" s="11" customFormat="1" ht="96" customHeight="1" x14ac:dyDescent="0.25">
      <c r="A13" s="12" t="str">
        <f>IF(OR(B14&lt;&gt;"",J14&lt;&gt;""),CONCATENATE(LEFT(A12,3),IF(MID(A12,4,2)+1&lt;10,CONCATENATE("0",MID(A12,4,2)+1))),"")</f>
        <v>IMG04</v>
      </c>
      <c r="B13" s="62" t="s">
        <v>190</v>
      </c>
      <c r="C13" s="20" t="str">
        <f t="shared" si="0"/>
        <v>Recurso F7B</v>
      </c>
      <c r="D13" s="63" t="s">
        <v>187</v>
      </c>
      <c r="E13" s="63" t="s">
        <v>155</v>
      </c>
      <c r="F13" s="13" t="str">
        <f t="shared" ca="1" si="1"/>
        <v>MA_08_10_CO_REC100_IMG04n.jpg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2"/>
        <v>MA_08_10_CO_REC100_IMG04a.jpg</v>
      </c>
      <c r="I13" s="13" t="str">
        <f ca="1">IF(OR($B14&lt;&gt;"",$J14&lt;&gt;""),IF($G$4="Recurso",IF(VLOOKUP($E13,OFFSET('Definición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199</v>
      </c>
      <c r="K13"/>
      <c r="O13" s="2" t="str">
        <f>'Definición técnica de imagenes'!A19</f>
        <v>F4</v>
      </c>
    </row>
    <row r="14" spans="1:16" s="11" customFormat="1" ht="211.5" customHeight="1" x14ac:dyDescent="0.25">
      <c r="A14" s="12" t="str">
        <f>IF(OR(B15&lt;&gt;"",J15&lt;&gt;""),CONCATENATE(LEFT(A13,3),IF(MID(A13,4,2)+1&lt;10,CONCATENATE("0",MID(A13,4,2)+1))),"")</f>
        <v>IMG05</v>
      </c>
      <c r="B14" s="62" t="s">
        <v>190</v>
      </c>
      <c r="C14" s="20" t="str">
        <f t="shared" si="0"/>
        <v>Recurso F7B</v>
      </c>
      <c r="D14" s="63" t="s">
        <v>187</v>
      </c>
      <c r="E14" s="63" t="s">
        <v>155</v>
      </c>
      <c r="F14" s="13" t="str">
        <f t="shared" ca="1" si="1"/>
        <v>MA_08_10_CO_REC100_IMG05n.jpg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2"/>
        <v>MA_08_10_CO_REC100_IMG05a.jpg</v>
      </c>
      <c r="I14" s="13" t="str">
        <f ca="1">IF(OR($B15&lt;&gt;"",$J15&lt;&gt;""),IF($G$4="Recurso",IF(VLOOKUP($E14,OFFSET('Definición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200</v>
      </c>
      <c r="K14" s="64"/>
      <c r="O14" s="2" t="str">
        <f>'Definición técnica de imagenes'!A22</f>
        <v>F6</v>
      </c>
    </row>
    <row r="15" spans="1:16" s="11" customFormat="1" ht="403.5" customHeight="1" x14ac:dyDescent="0.25">
      <c r="A15" s="12" t="str">
        <f>IF(OR(B16&lt;&gt;"",J16&lt;&gt;""),CONCATENATE(LEFT(A14,3),IF(MID(A14,4,2)+1&lt;10,CONCATENATE("0",MID(A14,4,2)+1))),"")</f>
        <v>IMG06</v>
      </c>
      <c r="B15" s="62" t="s">
        <v>190</v>
      </c>
      <c r="C15" s="20" t="str">
        <f t="shared" si="0"/>
        <v>Recurso F7B</v>
      </c>
      <c r="D15" s="63" t="s">
        <v>187</v>
      </c>
      <c r="E15" s="63" t="s">
        <v>155</v>
      </c>
      <c r="F15" s="13" t="str">
        <f t="shared" ca="1" si="1"/>
        <v>MA_08_10_CO_REC100_IMG06n.jpg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2"/>
        <v>MA_08_10_CO_REC100_IMG06a.jpg</v>
      </c>
      <c r="I15" s="13" t="str">
        <f ca="1">IF(OR($B16&lt;&gt;"",$J16&lt;&gt;""),IF($G$4="Recurso",IF(VLOOKUP($E15,OFFSET('Definición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4" t="s">
        <v>195</v>
      </c>
      <c r="K15" s="66"/>
      <c r="O15" s="2" t="str">
        <f>'Definición técnica de imagenes'!A24</f>
        <v>F6B</v>
      </c>
    </row>
    <row r="16" spans="1:16" s="11" customFormat="1" ht="275.25" customHeight="1" x14ac:dyDescent="0.3">
      <c r="A16" s="12" t="e">
        <f>IF(OR(#REF!&lt;&gt;"",#REF!&lt;&gt;""),CONCATENATE(LEFT(A15,3),IF(MID(A15,4,2)+1&lt;10,CONCATENATE("0",MID(A15,4,2)+1))),"")</f>
        <v>#REF!</v>
      </c>
      <c r="B16" s="62" t="s">
        <v>190</v>
      </c>
      <c r="C16" s="20" t="e">
        <f>IF(OR(#REF!&lt;&gt;"",#REF!&lt;&gt;""),IF($G$4="Recurso",CONCATENATE($G$4," ",$G$5),$G$4),"")</f>
        <v>#REF!</v>
      </c>
      <c r="D16" s="63" t="s">
        <v>187</v>
      </c>
      <c r="E16" s="63" t="s">
        <v>155</v>
      </c>
      <c r="F16" s="13" t="e">
        <f>IF(OR(#REF!&lt;&gt;"",#REF!&lt;&gt;""),CONCATENATE($C$7,"_",$A16,IF($G$4="Cuaderno de Estudio","_small",CONCATENATE(IF(I16="","","n"),IF(LEFT($G$5,1)="F",".jpg",".png")))),"")</f>
        <v>#REF!</v>
      </c>
      <c r="G16" s="13" t="e">
        <f ca="1">IF($F16&lt;&gt;"",IF($G$4="Recurso",VLOOKUP($E16,OFFSET('Definición técnica de imagenes'!$A$1,MATCH($G$5,'Definición técnica de imagenes'!$A$1:$A$104,0)-1,1,COUNTIF('Definición técnica de imagenes'!$A$3:$A$102,$G$5),5),5,FALSE),'Definición técnica de imagenes'!$F$16),"")</f>
        <v>#REF!</v>
      </c>
      <c r="H16" s="13" t="e">
        <f ca="1">IF(AND(I16&lt;&gt;"",I16&lt;&gt;0),IF(OR(#REF!&lt;&gt;"",#REF!&lt;&gt;""),CONCATENATE($C$7,"_",$A16,IF($G$4="Cuaderno de Estudio","_zoom",CONCATENATE("a",IF(LEFT($G$5,1)="F",".jpg",".png")))),""),"")</f>
        <v>#REF!</v>
      </c>
      <c r="I16" s="13" t="e">
        <f ca="1">IF(OR(#REF!&lt;&gt;"",#REF!&lt;&gt;""),IF($G$4="Recurso",IF(VLOOKUP($E16,OFFSET('Definición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#REF!</v>
      </c>
      <c r="J16" s="66" t="s">
        <v>194</v>
      </c>
      <c r="K16" s="68"/>
      <c r="O16" s="2" t="str">
        <f>'Definición técnica de imagenes'!A25</f>
        <v>F7</v>
      </c>
    </row>
    <row r="17" spans="1:15" s="11" customFormat="1" ht="334.5" customHeight="1" x14ac:dyDescent="0.25">
      <c r="A17" s="12" t="e">
        <f t="shared" ref="A17:A18" si="3">IF(OR(B17&lt;&gt;"",J17&lt;&gt;""),CONCATENATE(LEFT(A16,3),IF(MID(A16,4,2)+1&lt;10,CONCATENATE("0",MID(A16,4,2)+1))),"")</f>
        <v>#REF!</v>
      </c>
      <c r="B17" s="62" t="s">
        <v>190</v>
      </c>
      <c r="C17" s="20" t="str">
        <f t="shared" ref="C17:C41" si="4">IF(OR(B17&lt;&gt;"",J17&lt;&gt;""),IF($G$4="Recurso",CONCATENATE($G$4," ",$G$5),$G$4),"")</f>
        <v>Recurso F7B</v>
      </c>
      <c r="D17" s="63" t="s">
        <v>187</v>
      </c>
      <c r="E17" s="63" t="s">
        <v>155</v>
      </c>
      <c r="F17" s="13" t="e">
        <f t="shared" ref="F17:F74" ca="1" si="5">IF(OR(B17&lt;&gt;"",J17&lt;&gt;""),CONCATENATE($C$7,"_",$A17,IF($G$4="Cuaderno de Estudio","_small",CONCATENATE(IF(I17="","","n"),IF(LEFT($G$5,1)="F",".jpg",".png")))),"")</f>
        <v>#REF!</v>
      </c>
      <c r="G17" s="13" t="e">
        <f ca="1">IF($F17&lt;&gt;"",IF($G$4="Recurso",VLOOKUP($E17,OFFSET('Definición técnica de imagenes'!$A$1,MATCH($G$5,'Definición técnica de imagenes'!$A$1:$A$104,0)-1,1,COUNTIF('Definición técnica de imagenes'!$A$3:$A$102,$G$5),5),5,FALSE),'Definición técnica de imagenes'!$F$16),"")</f>
        <v>#REF!</v>
      </c>
      <c r="H17" s="13" t="e">
        <f t="shared" ref="H17:H74" ca="1" si="6">IF(AND(I17&lt;&gt;"",I17&lt;&gt;0),IF(OR(B17&lt;&gt;"",J17&lt;&gt;""),CONCATENATE($C$7,"_",$A17,IF($G$4="Cuaderno de Estudio","_zoom",CONCATENATE("a",IF(LEFT($G$5,1)="F",".jpg",".png")))),""),"")</f>
        <v>#REF!</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196</v>
      </c>
      <c r="K17" s="66"/>
      <c r="O17" s="2" t="str">
        <f>'Definición técnica de imagenes'!A27</f>
        <v>F7B</v>
      </c>
    </row>
    <row r="18" spans="1:15" s="11" customFormat="1" ht="225.75" customHeight="1" x14ac:dyDescent="0.25">
      <c r="A18" s="12" t="e">
        <f t="shared" si="3"/>
        <v>#REF!</v>
      </c>
      <c r="B18" s="62" t="s">
        <v>190</v>
      </c>
      <c r="C18" s="20" t="str">
        <f t="shared" si="4"/>
        <v>Recurso F7B</v>
      </c>
      <c r="D18" s="63" t="s">
        <v>187</v>
      </c>
      <c r="E18" s="63" t="s">
        <v>155</v>
      </c>
      <c r="F18" s="13" t="e">
        <f t="shared" ca="1" si="5"/>
        <v>#REF!</v>
      </c>
      <c r="G18" s="13" t="e">
        <f ca="1">IF($F18&lt;&gt;"",IF($G$4="Recurso",VLOOKUP($E18,OFFSET('Definición técnica de imagenes'!$A$1,MATCH($G$5,'Definición técnica de imagenes'!$A$1:$A$104,0)-1,1,COUNTIF('Definición técnica de imagenes'!$A$3:$A$102,$G$5),5),5,FALSE),'Definición técnica de imagenes'!$F$16),"")</f>
        <v>#REF!</v>
      </c>
      <c r="H18" s="13" t="e">
        <f t="shared" ca="1" si="6"/>
        <v>#REF!</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197</v>
      </c>
      <c r="K18" s="66"/>
      <c r="O18" s="2" t="str">
        <f>'Definición técnica de imagenes'!A30</f>
        <v>F8</v>
      </c>
    </row>
    <row r="19" spans="1:15" s="11" customFormat="1" ht="14.25" x14ac:dyDescent="0.3">
      <c r="A19" s="12" t="str">
        <f>IF(OR(B20&lt;&gt;"",J19&lt;&gt;""),CONCATENATE(LEFT(A18,3),IF(MID(A18,4,2)+1&lt;10,CONCATENATE("0",MID(A18,4,2)+1),MID(A18,4,2)+1)),"")</f>
        <v/>
      </c>
      <c r="B19" s="78"/>
      <c r="C19" s="20" t="str">
        <f>IF(OR(B20&lt;&gt;"",J19&lt;&gt;""),IF($G$4="Recurso",CONCATENATE($G$4," ",$G$5),$G$4),"")</f>
        <v/>
      </c>
      <c r="D19" s="63"/>
      <c r="E19" s="63"/>
      <c r="F19" s="13" t="str">
        <f>IF(OR(B20&lt;&gt;"",J19&lt;&gt;""),CONCATENATE($C$7,"_",$A19,IF($G$4="Cuaderno de Estudio","_small",CONCATENATE(IF(I19="","","n"),IF(LEFT($G$5,1)="F",".jpg",".png")))),"")</f>
        <v/>
      </c>
      <c r="G19" s="13" t="str">
        <f ca="1">IF($F19&lt;&gt;"",IF($G$4="Recurso",VLOOKUP($E19,OFFSET('Definición técnica de imagenes'!$A$1,MATCH($G$5,'Definición técnica de imagenes'!$A$1:$A$104,0)-1,1,COUNTIF('Definición técnica de imagenes'!$A$3:$A$102,$G$5),5),5,FALSE),'Definición técnica de imagenes'!$F$16),"")</f>
        <v/>
      </c>
      <c r="H19" s="13" t="str">
        <f ca="1">IF(AND(I19&lt;&gt;"",I19&lt;&gt;0),IF(OR(B20&lt;&gt;"",J19&lt;&gt;""),CONCATENATE($C$7,"_",$A19,IF($G$4="Cuaderno de Estudio","_zoom",CONCATENATE("a",IF(LEFT($G$5,1)="F",".jpg",".png")))),""),"")</f>
        <v/>
      </c>
      <c r="I19" s="13" t="str">
        <f ca="1">IF(OR($B20&lt;&gt;"",$J19&lt;&gt;""),IF($G$4="Recurso",IF(VLOOKUP($E19,OFFSET('Definición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e">
        <f>IF(OR(B10&lt;&gt;"",J20&lt;&gt;""),CONCATENATE(LEFT(A19,3),IF(MID(A19,4,2)+1&lt;10,CONCATENATE("0",MID(A19,4,2)+1),MID(A19,4,2)+1)),"")</f>
        <v>#VALUE!</v>
      </c>
      <c r="B20" s="62"/>
      <c r="C20" s="20" t="str">
        <f>IF(OR(B10&lt;&gt;"",J20&lt;&gt;""),IF($G$4="Recurso",CONCATENATE($G$4," ",$G$5),$G$4),"")</f>
        <v>Recurso F7B</v>
      </c>
      <c r="D20" s="63"/>
      <c r="E20" s="63"/>
      <c r="F20" s="13" t="e">
        <f ca="1">IF(OR(B10&lt;&gt;"",J20&lt;&gt;""),CONCATENATE($C$7,"_",$A20,IF($G$4="Cuaderno de Estudio","_small",CONCATENATE(IF(I20="","","n"),IF(LEFT($G$5,1)="F",".jpg",".png")))),"")</f>
        <v>#VALUE!</v>
      </c>
      <c r="G20" s="13" t="e">
        <f ca="1">IF($F20&lt;&gt;"",IF($G$4="Recurso",VLOOKUP($E20,OFFSET('Definición técnica de imagenes'!$A$1,MATCH($G$5,'Definición técnica de imagenes'!$A$1:$A$104,0)-1,1,COUNTIF('Definición técnica de imagenes'!$A$3:$A$102,$G$5),5),5,FALSE),'Definición técnica de imagenes'!$F$16),"")</f>
        <v>#VALUE!</v>
      </c>
      <c r="H20" s="13" t="e">
        <f ca="1">IF(AND(I20&lt;&gt;"",I20&lt;&gt;0),IF(OR(B10&lt;&gt;"",J20&lt;&gt;""),CONCATENATE($C$7,"_",$A20,IF($G$4="Cuaderno de Estudio","_zoom",CONCATENATE("a",IF(LEFT($G$5,1)="F",".jpg",".png")))),""),"")</f>
        <v>#N/A</v>
      </c>
      <c r="I20" s="13" t="e">
        <f ca="1">IF(OR($B10&lt;&gt;"",$J20&lt;&gt;""),IF($G$4="Recurso",IF(VLOOKUP($E20,OFFSET('Definición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#N/A</v>
      </c>
      <c r="J20" s="64"/>
      <c r="K20" s="66"/>
      <c r="O20" s="2" t="str">
        <f>'Definición técnica de imagenes'!A32</f>
        <v>F10B</v>
      </c>
    </row>
    <row r="21" spans="1:15" s="11" customFormat="1" x14ac:dyDescent="0.25">
      <c r="A21" s="12" t="str">
        <f t="shared" ref="A21:A50" si="7">IF(OR(B21&lt;&gt;"",J21&lt;&gt;""),CONCATENATE(LEFT(A20,3),IF(MID(A20,4,2)+1&lt;10,CONCATENATE("0",MID(A20,4,2)+1),MID(A20,4,2)+1)),"")</f>
        <v/>
      </c>
      <c r="B21" s="62"/>
      <c r="C21" s="20" t="str">
        <f t="shared" si="4"/>
        <v/>
      </c>
      <c r="D21" s="63"/>
      <c r="E21" s="63"/>
      <c r="F21" s="13" t="str">
        <f t="shared" si="5"/>
        <v/>
      </c>
      <c r="G21" s="13" t="str">
        <f ca="1">IF($F21&lt;&gt;"",IF($G$4="Recurso",VLOOKUP($E21,OFFSET('Definición técnica de imagenes'!$A$1,MATCH($G$5,'Definición técnica de imagenes'!$A$1:$A$104,0)-1,1,COUNTIF('Definición técnica de imagenes'!$A$3:$A$102,$G$5),5),5,FALSE),'Definición técnica de imagenes'!$F$16),"")</f>
        <v/>
      </c>
      <c r="H21" s="13" t="str">
        <f t="shared" ca="1" si="6"/>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7"/>
        <v/>
      </c>
      <c r="B22" s="62"/>
      <c r="C22" s="20" t="str">
        <f t="shared" si="4"/>
        <v/>
      </c>
      <c r="D22" s="63"/>
      <c r="E22" s="63"/>
      <c r="F22" s="13" t="str">
        <f t="shared" si="5"/>
        <v/>
      </c>
      <c r="G22" s="13" t="str">
        <f ca="1">IF($F22&lt;&gt;"",IF($G$4="Recurso",VLOOKUP($E22,OFFSET('Definición técnica de imagenes'!$A$1,MATCH($G$5,'Definición técnica de imagenes'!$A$1:$A$104,0)-1,1,COUNTIF('Definición técnica de imagenes'!$A$3:$A$102,$G$5),5),5,FALSE),'Definición técnica de imagenes'!$F$16),"")</f>
        <v/>
      </c>
      <c r="H22" s="13" t="str">
        <f t="shared" ca="1" si="6"/>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7"/>
        <v/>
      </c>
      <c r="B23" s="62"/>
      <c r="C23" s="20" t="str">
        <f t="shared" si="4"/>
        <v/>
      </c>
      <c r="D23" s="63"/>
      <c r="E23" s="63"/>
      <c r="F23" s="13" t="str">
        <f t="shared" si="5"/>
        <v/>
      </c>
      <c r="G23" s="13" t="str">
        <f ca="1">IF($F23&lt;&gt;"",IF($G$4="Recurso",VLOOKUP($E23,OFFSET('Definición técnica de imagenes'!$A$1,MATCH($G$5,'Definición técnica de imagenes'!$A$1:$A$104,0)-1,1,COUNTIF('Definición técnica de imagenes'!$A$3:$A$102,$G$5),5),5,FALSE),'Definición técnica de imagenes'!$F$16),"")</f>
        <v/>
      </c>
      <c r="H23" s="13" t="str">
        <f t="shared" ca="1" si="6"/>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7"/>
        <v/>
      </c>
      <c r="B24" s="62"/>
      <c r="C24" s="20" t="str">
        <f t="shared" si="4"/>
        <v/>
      </c>
      <c r="D24" s="63"/>
      <c r="E24" s="63"/>
      <c r="F24" s="13" t="str">
        <f t="shared" si="5"/>
        <v/>
      </c>
      <c r="G24" s="13" t="str">
        <f ca="1">IF($F24&lt;&gt;"",IF($G$4="Recurso",VLOOKUP($E24,OFFSET('Definición técnica de imagenes'!$A$1,MATCH($G$5,'Definición técnica de imagenes'!$A$1:$A$104,0)-1,1,COUNTIF('Definición técnica de imagenes'!$A$3:$A$102,$G$5),5),5,FALSE),'Definición técnica de imagenes'!$F$16),"")</f>
        <v/>
      </c>
      <c r="H24" s="13" t="str">
        <f t="shared" ca="1" si="6"/>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7"/>
        <v/>
      </c>
      <c r="B25" s="62"/>
      <c r="C25" s="20" t="str">
        <f t="shared" si="4"/>
        <v/>
      </c>
      <c r="D25" s="63"/>
      <c r="E25" s="63"/>
      <c r="F25" s="13" t="str">
        <f t="shared" si="5"/>
        <v/>
      </c>
      <c r="G25" s="13" t="str">
        <f ca="1">IF($F25&lt;&gt;"",IF($G$4="Recurso",VLOOKUP($E25,OFFSET('Definición técnica de imagenes'!$A$1,MATCH($G$5,'Definición técnica de imagenes'!$A$1:$A$104,0)-1,1,COUNTIF('Definición técnica de imagenes'!$A$3:$A$102,$G$5),5),5,FALSE),'Definición técnica de imagenes'!$F$16),"")</f>
        <v/>
      </c>
      <c r="H25" s="13" t="str">
        <f t="shared" ca="1" si="6"/>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7"/>
        <v/>
      </c>
      <c r="B26" s="62"/>
      <c r="C26" s="20" t="str">
        <f t="shared" si="4"/>
        <v/>
      </c>
      <c r="D26" s="63"/>
      <c r="E26" s="63"/>
      <c r="F26" s="13" t="str">
        <f t="shared" si="5"/>
        <v/>
      </c>
      <c r="G26" s="13" t="str">
        <f ca="1">IF($F26&lt;&gt;"",IF($G$4="Recurso",VLOOKUP($E26,OFFSET('Definición técnica de imagenes'!$A$1,MATCH($G$5,'Definición técnica de imagenes'!$A$1:$A$104,0)-1,1,COUNTIF('Definición técnica de imagenes'!$A$3:$A$102,$G$5),5),5,FALSE),'Definición técnica de imagenes'!$F$16),"")</f>
        <v/>
      </c>
      <c r="H26" s="13" t="str">
        <f t="shared" ca="1" si="6"/>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7"/>
        <v/>
      </c>
      <c r="B27" s="62"/>
      <c r="C27" s="20" t="str">
        <f t="shared" si="4"/>
        <v/>
      </c>
      <c r="D27" s="63"/>
      <c r="E27" s="63"/>
      <c r="F27" s="13" t="str">
        <f t="shared" si="5"/>
        <v/>
      </c>
      <c r="G27" s="13" t="str">
        <f ca="1">IF($F27&lt;&gt;"",IF($G$4="Recurso",VLOOKUP($E27,OFFSET('Definición técnica de imagenes'!$A$1,MATCH($G$5,'Definición técnica de imagenes'!$A$1:$A$104,0)-1,1,COUNTIF('Definición técnica de imagenes'!$A$3:$A$102,$G$5),5),5,FALSE),'Definición técnica de imagenes'!$F$16),"")</f>
        <v/>
      </c>
      <c r="H27" s="13" t="str">
        <f t="shared" ca="1" si="6"/>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7"/>
        <v/>
      </c>
      <c r="B28" s="62"/>
      <c r="C28" s="20" t="str">
        <f t="shared" si="4"/>
        <v/>
      </c>
      <c r="D28" s="63"/>
      <c r="E28" s="63"/>
      <c r="F28" s="13" t="str">
        <f t="shared" si="5"/>
        <v/>
      </c>
      <c r="G28" s="13" t="str">
        <f ca="1">IF($F28&lt;&gt;"",IF($G$4="Recurso",VLOOKUP($E28,OFFSET('Definición técnica de imagenes'!$A$1,MATCH($G$5,'Definición técnica de imagenes'!$A$1:$A$104,0)-1,1,COUNTIF('Definición técnica de imagenes'!$A$3:$A$102,$G$5),5),5,FALSE),'Definición técnica de imagenes'!$F$16),"")</f>
        <v/>
      </c>
      <c r="H28" s="13" t="str">
        <f t="shared" ca="1" si="6"/>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7"/>
        <v/>
      </c>
      <c r="B29" s="62"/>
      <c r="C29" s="20" t="str">
        <f t="shared" si="4"/>
        <v/>
      </c>
      <c r="D29" s="63"/>
      <c r="E29" s="63"/>
      <c r="F29" s="13" t="str">
        <f t="shared" si="5"/>
        <v/>
      </c>
      <c r="G29" s="13" t="str">
        <f ca="1">IF($F29&lt;&gt;"",IF($G$4="Recurso",VLOOKUP($E29,OFFSET('Definición técnica de imagenes'!$A$1,MATCH($G$5,'Definición técnica de imagenes'!$A$1:$A$104,0)-1,1,COUNTIF('Definición técnica de imagenes'!$A$3:$A$102,$G$5),5),5,FALSE),'Definición técnica de imagenes'!$F$16),"")</f>
        <v/>
      </c>
      <c r="H29" s="13" t="str">
        <f t="shared" ca="1" si="6"/>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7"/>
        <v/>
      </c>
      <c r="B30" s="62"/>
      <c r="C30" s="20" t="str">
        <f t="shared" si="4"/>
        <v/>
      </c>
      <c r="D30" s="63"/>
      <c r="E30" s="63"/>
      <c r="F30" s="13" t="str">
        <f t="shared" si="5"/>
        <v/>
      </c>
      <c r="G30" s="13" t="str">
        <f ca="1">IF($F30&lt;&gt;"",IF($G$4="Recurso",VLOOKUP($E30,OFFSET('Definición técnica de imagenes'!$A$1,MATCH($G$5,'Definición técnica de imagenes'!$A$1:$A$104,0)-1,1,COUNTIF('Definición técnica de imagenes'!$A$3:$A$102,$G$5),5),5,FALSE),'Definición técnica de imagenes'!$F$16),"")</f>
        <v/>
      </c>
      <c r="H30" s="13" t="str">
        <f t="shared" ca="1" si="6"/>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7"/>
        <v/>
      </c>
      <c r="B31" s="62"/>
      <c r="C31" s="20" t="str">
        <f t="shared" si="4"/>
        <v/>
      </c>
      <c r="D31" s="63"/>
      <c r="E31" s="63"/>
      <c r="F31" s="13" t="str">
        <f t="shared" si="5"/>
        <v/>
      </c>
      <c r="G31" s="13" t="str">
        <f ca="1">IF($F31&lt;&gt;"",IF($G$4="Recurso",VLOOKUP($E31,OFFSET('Definición técnica de imagenes'!$A$1,MATCH($G$5,'Definición técnica de imagenes'!$A$1:$A$104,0)-1,1,COUNTIF('Definición técnica de imagenes'!$A$3:$A$102,$G$5),5),5,FALSE),'Definición técnica de imagenes'!$F$16),"")</f>
        <v/>
      </c>
      <c r="H31" s="13" t="str">
        <f t="shared" ca="1" si="6"/>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7"/>
        <v/>
      </c>
      <c r="B32" s="62"/>
      <c r="C32" s="20" t="str">
        <f t="shared" si="4"/>
        <v/>
      </c>
      <c r="D32" s="63"/>
      <c r="E32" s="63"/>
      <c r="F32" s="13" t="str">
        <f t="shared" si="5"/>
        <v/>
      </c>
      <c r="G32" s="13" t="str">
        <f ca="1">IF($F32&lt;&gt;"",IF($G$4="Recurso",VLOOKUP($E32,OFFSET('Definición técnica de imagenes'!$A$1,MATCH($G$5,'Definición técnica de imagenes'!$A$1:$A$104,0)-1,1,COUNTIF('Definición técnica de imagenes'!$A$3:$A$102,$G$5),5),5,FALSE),'Definición técnica de imagenes'!$F$16),"")</f>
        <v/>
      </c>
      <c r="H32" s="13" t="str">
        <f t="shared" ca="1" si="6"/>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7"/>
        <v/>
      </c>
      <c r="B33" s="62"/>
      <c r="C33" s="20" t="str">
        <f t="shared" si="4"/>
        <v/>
      </c>
      <c r="D33" s="63"/>
      <c r="E33" s="63"/>
      <c r="F33" s="13" t="str">
        <f t="shared" si="5"/>
        <v/>
      </c>
      <c r="G33" s="13" t="str">
        <f ca="1">IF($F33&lt;&gt;"",IF($G$4="Recurso",VLOOKUP($E33,OFFSET('Definición técnica de imagenes'!$A$1,MATCH($G$5,'Definición técnica de imagenes'!$A$1:$A$104,0)-1,1,COUNTIF('Definición técnica de imagenes'!$A$3:$A$102,$G$5),5),5,FALSE),'Definición técnica de imagenes'!$F$16),"")</f>
        <v/>
      </c>
      <c r="H33" s="13" t="str">
        <f t="shared" ca="1" si="6"/>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7"/>
        <v/>
      </c>
      <c r="B34" s="62"/>
      <c r="C34" s="20" t="str">
        <f t="shared" si="4"/>
        <v/>
      </c>
      <c r="D34" s="63"/>
      <c r="E34" s="63"/>
      <c r="F34" s="13" t="str">
        <f t="shared" si="5"/>
        <v/>
      </c>
      <c r="G34" s="13" t="str">
        <f ca="1">IF($F34&lt;&gt;"",IF($G$4="Recurso",VLOOKUP($E34,OFFSET('Definición técnica de imagenes'!$A$1,MATCH($G$5,'Definición técnica de imagenes'!$A$1:$A$104,0)-1,1,COUNTIF('Definición técnica de imagenes'!$A$3:$A$102,$G$5),5),5,FALSE),'Definición técnica de imagenes'!$F$16),"")</f>
        <v/>
      </c>
      <c r="H34" s="13" t="str">
        <f t="shared" ca="1" si="6"/>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7"/>
        <v/>
      </c>
      <c r="B35" s="62"/>
      <c r="C35" s="20" t="str">
        <f t="shared" si="4"/>
        <v/>
      </c>
      <c r="D35" s="63"/>
      <c r="E35" s="63"/>
      <c r="F35" s="13" t="str">
        <f t="shared" si="5"/>
        <v/>
      </c>
      <c r="G35" s="13" t="str">
        <f ca="1">IF($F35&lt;&gt;"",IF($G$4="Recurso",VLOOKUP($E35,OFFSET('Definición técnica de imagenes'!$A$1,MATCH($G$5,'Definición técnica de imagenes'!$A$1:$A$104,0)-1,1,COUNTIF('Definición técnica de imagenes'!$A$3:$A$102,$G$5),5),5,FALSE),'Definición técnica de imagenes'!$F$16),"")</f>
        <v/>
      </c>
      <c r="H35" s="13" t="str">
        <f t="shared" ca="1" si="6"/>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7"/>
        <v/>
      </c>
      <c r="B36" s="62"/>
      <c r="C36" s="20" t="str">
        <f t="shared" si="4"/>
        <v/>
      </c>
      <c r="D36" s="63"/>
      <c r="E36" s="63"/>
      <c r="F36" s="13" t="str">
        <f t="shared" si="5"/>
        <v/>
      </c>
      <c r="G36" s="13" t="str">
        <f ca="1">IF($F36&lt;&gt;"",IF($G$4="Recurso",VLOOKUP($E36,OFFSET('Definición técnica de imagenes'!$A$1,MATCH($G$5,'Definición técnica de imagenes'!$A$1:$A$104,0)-1,1,COUNTIF('Definición técnica de imagenes'!$A$3:$A$102,$G$5),5),5,FALSE),'Definición técnica de imagenes'!$F$16),"")</f>
        <v/>
      </c>
      <c r="H36" s="13" t="str">
        <f t="shared" ca="1" si="6"/>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7"/>
        <v/>
      </c>
      <c r="B37" s="62"/>
      <c r="C37" s="20" t="str">
        <f t="shared" si="4"/>
        <v/>
      </c>
      <c r="D37" s="63"/>
      <c r="E37" s="63"/>
      <c r="F37" s="13" t="str">
        <f t="shared" si="5"/>
        <v/>
      </c>
      <c r="G37" s="13" t="str">
        <f ca="1">IF($F37&lt;&gt;"",IF($G$4="Recurso",VLOOKUP($E37,OFFSET('Definición técnica de imagenes'!$A$1,MATCH($G$5,'Definición técnica de imagenes'!$A$1:$A$104,0)-1,1,COUNTIF('Definición técnica de imagenes'!$A$3:$A$102,$G$5),5),5,FALSE),'Definición técnica de imagenes'!$F$16),"")</f>
        <v/>
      </c>
      <c r="H37" s="13" t="str">
        <f t="shared" ca="1" si="6"/>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7"/>
        <v/>
      </c>
      <c r="B38" s="62"/>
      <c r="C38" s="20" t="str">
        <f t="shared" si="4"/>
        <v/>
      </c>
      <c r="D38" s="63"/>
      <c r="E38" s="63"/>
      <c r="F38" s="13" t="str">
        <f t="shared" si="5"/>
        <v/>
      </c>
      <c r="G38" s="13" t="str">
        <f ca="1">IF($F38&lt;&gt;"",IF($G$4="Recurso",VLOOKUP($E38,OFFSET('Definición técnica de imagenes'!$A$1,MATCH($G$5,'Definición técnica de imagenes'!$A$1:$A$104,0)-1,1,COUNTIF('Definición técnica de imagenes'!$A$3:$A$102,$G$5),5),5,FALSE),'Definición técnica de imagenes'!$F$16),"")</f>
        <v/>
      </c>
      <c r="H38" s="13" t="str">
        <f t="shared" ca="1" si="6"/>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7"/>
        <v/>
      </c>
      <c r="B39" s="62"/>
      <c r="C39" s="20" t="str">
        <f t="shared" si="4"/>
        <v/>
      </c>
      <c r="D39" s="63"/>
      <c r="E39" s="63"/>
      <c r="F39" s="13" t="str">
        <f t="shared" si="5"/>
        <v/>
      </c>
      <c r="G39" s="13" t="str">
        <f ca="1">IF($F39&lt;&gt;"",IF($G$4="Recurso",VLOOKUP($E39,OFFSET('Definición técnica de imagenes'!$A$1,MATCH($G$5,'Definición técnica de imagenes'!$A$1:$A$104,0)-1,1,COUNTIF('Definición técnica de imagenes'!$A$3:$A$102,$G$5),5),5,FALSE),'Definición técnica de imagenes'!$F$16),"")</f>
        <v/>
      </c>
      <c r="H39" s="13" t="str">
        <f t="shared" ca="1" si="6"/>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7"/>
        <v/>
      </c>
      <c r="B40" s="62"/>
      <c r="C40" s="20" t="str">
        <f t="shared" si="4"/>
        <v/>
      </c>
      <c r="D40" s="63"/>
      <c r="E40" s="63"/>
      <c r="F40" s="13" t="str">
        <f t="shared" si="5"/>
        <v/>
      </c>
      <c r="G40" s="13" t="str">
        <f ca="1">IF($F40&lt;&gt;"",IF($G$4="Recurso",VLOOKUP($E40,OFFSET('Definición técnica de imagenes'!$A$1,MATCH($G$5,'Definición técnica de imagenes'!$A$1:$A$104,0)-1,1,COUNTIF('Definición técnica de imagenes'!$A$3:$A$102,$G$5),5),5,FALSE),'Definición técnica de imagenes'!$F$16),"")</f>
        <v/>
      </c>
      <c r="H40" s="13" t="str">
        <f t="shared" ca="1" si="6"/>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7"/>
        <v/>
      </c>
      <c r="B41" s="62"/>
      <c r="C41" s="20" t="str">
        <f t="shared" si="4"/>
        <v/>
      </c>
      <c r="D41" s="63"/>
      <c r="E41" s="63"/>
      <c r="F41" s="13" t="str">
        <f t="shared" si="5"/>
        <v/>
      </c>
      <c r="G41" s="13" t="str">
        <f ca="1">IF($F41&lt;&gt;"",IF($G$4="Recurso",VLOOKUP($E41,OFFSET('Definición técnica de imagenes'!$A$1,MATCH($G$5,'Definición técnica de imagenes'!$A$1:$A$104,0)-1,1,COUNTIF('Definición técnica de imagenes'!$A$3:$A$102,$G$5),5),5,FALSE),'Definición técnica de imagenes'!$F$16),"")</f>
        <v/>
      </c>
      <c r="H41" s="13" t="str">
        <f t="shared" ca="1" si="6"/>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7"/>
        <v/>
      </c>
      <c r="B42" s="62"/>
      <c r="C42" s="20" t="str">
        <f t="shared" ref="C42:C73" si="8">IF(OR(B42&lt;&gt;"",J42&lt;&gt;""),IF($G$4="Recurso",CONCATENATE($G$4," ",$G$5),$G$4),"")</f>
        <v/>
      </c>
      <c r="D42" s="63"/>
      <c r="E42" s="63"/>
      <c r="F42" s="13" t="str">
        <f t="shared" si="5"/>
        <v/>
      </c>
      <c r="G42" s="13" t="str">
        <f ca="1">IF($F42&lt;&gt;"",IF($G$4="Recurso",VLOOKUP($E42,OFFSET('Definición técnica de imagenes'!$A$1,MATCH($G$5,'Definición técnica de imagenes'!$A$1:$A$104,0)-1,1,COUNTIF('Definición técnica de imagenes'!$A$3:$A$102,$G$5),5),5,FALSE),'Definición técnica de imagenes'!$F$16),"")</f>
        <v/>
      </c>
      <c r="H42" s="13" t="str">
        <f t="shared" ca="1" si="6"/>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7"/>
        <v/>
      </c>
      <c r="B43" s="62"/>
      <c r="C43" s="20" t="str">
        <f t="shared" si="8"/>
        <v/>
      </c>
      <c r="D43" s="63"/>
      <c r="E43" s="63"/>
      <c r="F43" s="13" t="str">
        <f t="shared" si="5"/>
        <v/>
      </c>
      <c r="G43" s="13" t="str">
        <f ca="1">IF($F43&lt;&gt;"",IF($G$4="Recurso",VLOOKUP($E43,OFFSET('Definición técnica de imagenes'!$A$1,MATCH($G$5,'Definición técnica de imagenes'!$A$1:$A$104,0)-1,1,COUNTIF('Definición técnica de imagenes'!$A$3:$A$102,$G$5),5),5,FALSE),'Definición técnica de imagenes'!$F$16),"")</f>
        <v/>
      </c>
      <c r="H43" s="13" t="str">
        <f t="shared" ca="1" si="6"/>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7"/>
        <v/>
      </c>
      <c r="B44" s="62"/>
      <c r="C44" s="20" t="str">
        <f t="shared" si="8"/>
        <v/>
      </c>
      <c r="D44" s="63"/>
      <c r="E44" s="63"/>
      <c r="F44" s="13" t="str">
        <f t="shared" si="5"/>
        <v/>
      </c>
      <c r="G44" s="13" t="str">
        <f ca="1">IF($F44&lt;&gt;"",IF($G$4="Recurso",VLOOKUP($E44,OFFSET('Definición técnica de imagenes'!$A$1,MATCH($G$5,'Definición técnica de imagenes'!$A$1:$A$104,0)-1,1,COUNTIF('Definición técnica de imagenes'!$A$3:$A$102,$G$5),5),5,FALSE),'Definición técnica de imagenes'!$F$16),"")</f>
        <v/>
      </c>
      <c r="H44" s="13" t="str">
        <f t="shared" ca="1" si="6"/>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7"/>
        <v/>
      </c>
      <c r="B45" s="62"/>
      <c r="C45" s="20" t="str">
        <f t="shared" si="8"/>
        <v/>
      </c>
      <c r="D45" s="63"/>
      <c r="E45" s="63"/>
      <c r="F45" s="13" t="str">
        <f t="shared" si="5"/>
        <v/>
      </c>
      <c r="G45" s="13" t="str">
        <f ca="1">IF($F45&lt;&gt;"",IF($G$4="Recurso",VLOOKUP($E45,OFFSET('Definición técnica de imagenes'!$A$1,MATCH($G$5,'Definición técnica de imagenes'!$A$1:$A$104,0)-1,1,COUNTIF('Definición técnica de imagenes'!$A$3:$A$102,$G$5),5),5,FALSE),'Definición técnica de imagenes'!$F$16),"")</f>
        <v/>
      </c>
      <c r="H45" s="13" t="str">
        <f t="shared" ca="1" si="6"/>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7"/>
        <v/>
      </c>
      <c r="B46" s="62"/>
      <c r="C46" s="20" t="str">
        <f t="shared" si="8"/>
        <v/>
      </c>
      <c r="D46" s="63"/>
      <c r="E46" s="63"/>
      <c r="F46" s="13" t="str">
        <f t="shared" si="5"/>
        <v/>
      </c>
      <c r="G46" s="13" t="str">
        <f ca="1">IF($F46&lt;&gt;"",IF($G$4="Recurso",VLOOKUP($E46,OFFSET('Definición técnica de imagenes'!$A$1,MATCH($G$5,'Definición técnica de imagenes'!$A$1:$A$104,0)-1,1,COUNTIF('Definición técnica de imagenes'!$A$3:$A$102,$G$5),5),5,FALSE),'Definición técnica de imagenes'!$F$16),"")</f>
        <v/>
      </c>
      <c r="H46" s="13" t="str">
        <f t="shared" ca="1" si="6"/>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7"/>
        <v/>
      </c>
      <c r="B47" s="62"/>
      <c r="C47" s="20" t="str">
        <f t="shared" si="8"/>
        <v/>
      </c>
      <c r="D47" s="63"/>
      <c r="E47" s="63"/>
      <c r="F47" s="13" t="str">
        <f t="shared" si="5"/>
        <v/>
      </c>
      <c r="G47" s="13" t="str">
        <f ca="1">IF($F47&lt;&gt;"",IF($G$4="Recurso",VLOOKUP($E47,OFFSET('Definición técnica de imagenes'!$A$1,MATCH($G$5,'Definición técnica de imagenes'!$A$1:$A$104,0)-1,1,COUNTIF('Definición técnica de imagenes'!$A$3:$A$102,$G$5),5),5,FALSE),'Definición técnica de imagenes'!$F$16),"")</f>
        <v/>
      </c>
      <c r="H47" s="13" t="str">
        <f t="shared" ca="1" si="6"/>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7"/>
        <v/>
      </c>
      <c r="B48" s="62"/>
      <c r="C48" s="20" t="str">
        <f t="shared" si="8"/>
        <v/>
      </c>
      <c r="D48" s="63"/>
      <c r="E48" s="63"/>
      <c r="F48" s="13" t="str">
        <f t="shared" si="5"/>
        <v/>
      </c>
      <c r="G48" s="13" t="str">
        <f ca="1">IF($F48&lt;&gt;"",IF($G$4="Recurso",VLOOKUP($E48,OFFSET('Definición técnica de imagenes'!$A$1,MATCH($G$5,'Definición técnica de imagenes'!$A$1:$A$104,0)-1,1,COUNTIF('Definición técnica de imagenes'!$A$3:$A$102,$G$5),5),5,FALSE),'Definición técnica de imagenes'!$F$16),"")</f>
        <v/>
      </c>
      <c r="H48" s="13" t="str">
        <f t="shared" ca="1" si="6"/>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7"/>
        <v/>
      </c>
      <c r="B49" s="62"/>
      <c r="C49" s="20" t="str">
        <f t="shared" si="8"/>
        <v/>
      </c>
      <c r="D49" s="63"/>
      <c r="E49" s="63"/>
      <c r="F49" s="13" t="str">
        <f t="shared" si="5"/>
        <v/>
      </c>
      <c r="G49" s="13" t="str">
        <f ca="1">IF($F49&lt;&gt;"",IF($G$4="Recurso",VLOOKUP($E49,OFFSET('Definición técnica de imagenes'!$A$1,MATCH($G$5,'Definición técnica de imagenes'!$A$1:$A$104,0)-1,1,COUNTIF('Definición técnica de imagenes'!$A$3:$A$102,$G$5),5),5,FALSE),'Definición técnica de imagenes'!$F$16),"")</f>
        <v/>
      </c>
      <c r="H49" s="13" t="str">
        <f t="shared" ca="1" si="6"/>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7"/>
        <v/>
      </c>
      <c r="B50" s="62"/>
      <c r="C50" s="20" t="str">
        <f t="shared" si="8"/>
        <v/>
      </c>
      <c r="D50" s="63"/>
      <c r="E50" s="63"/>
      <c r="F50" s="13" t="str">
        <f t="shared" si="5"/>
        <v/>
      </c>
      <c r="G50" s="13" t="str">
        <f ca="1">IF($F50&lt;&gt;"",IF($G$4="Recurso",VLOOKUP($E50,OFFSET('Definición técnica de imagenes'!$A$1,MATCH($G$5,'Definición técnica de imagenes'!$A$1:$A$104,0)-1,1,COUNTIF('Definición técnica de imagenes'!$A$3:$A$102,$G$5),5),5,FALSE),'Definición técnica de imagenes'!$F$16),"")</f>
        <v/>
      </c>
      <c r="H50" s="13" t="str">
        <f t="shared" ca="1" si="6"/>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9">IF(OR(B51&lt;&gt;"",J51&lt;&gt;""),CONCATENATE(LEFT(A50,3),IF(MID(A50,4,2)+1&lt;10,CONCATENATE("0",MID(A50,4,2)+1),MID(A50,4,2)+1)),"")</f>
        <v/>
      </c>
      <c r="B51" s="62"/>
      <c r="C51" s="20" t="str">
        <f t="shared" si="8"/>
        <v/>
      </c>
      <c r="D51" s="63"/>
      <c r="E51" s="63"/>
      <c r="F51" s="13" t="str">
        <f t="shared" si="5"/>
        <v/>
      </c>
      <c r="G51" s="13" t="str">
        <f ca="1">IF($F51&lt;&gt;"",IF($G$4="Recurso",VLOOKUP($E51,OFFSET('Definición técnica de imagenes'!$A$1,MATCH($G$5,'Definición técnica de imagenes'!$A$1:$A$104,0)-1,1,COUNTIF('Definición técnica de imagenes'!$A$3:$A$102,$G$5),5),5,FALSE),'Definición técnica de imagenes'!$F$16),"")</f>
        <v/>
      </c>
      <c r="H51" s="13" t="str">
        <f t="shared" ca="1" si="6"/>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9"/>
        <v/>
      </c>
      <c r="B52" s="62"/>
      <c r="C52" s="20" t="str">
        <f t="shared" si="8"/>
        <v/>
      </c>
      <c r="D52" s="63"/>
      <c r="E52" s="63"/>
      <c r="F52" s="13" t="str">
        <f t="shared" si="5"/>
        <v/>
      </c>
      <c r="G52" s="13" t="str">
        <f ca="1">IF($F52&lt;&gt;"",IF($G$4="Recurso",VLOOKUP($E52,OFFSET('Definición técnica de imagenes'!$A$1,MATCH($G$5,'Definición técnica de imagenes'!$A$1:$A$104,0)-1,1,COUNTIF('Definición técnica de imagenes'!$A$3:$A$102,$G$5),5),5,FALSE),'Definición técnica de imagenes'!$F$16),"")</f>
        <v/>
      </c>
      <c r="H52" s="13" t="str">
        <f t="shared" ca="1" si="6"/>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9"/>
        <v/>
      </c>
      <c r="B53" s="62"/>
      <c r="C53" s="20" t="str">
        <f t="shared" si="8"/>
        <v/>
      </c>
      <c r="D53" s="63"/>
      <c r="E53" s="63"/>
      <c r="F53" s="13" t="str">
        <f t="shared" si="5"/>
        <v/>
      </c>
      <c r="G53" s="13" t="str">
        <f ca="1">IF($F53&lt;&gt;"",IF($G$4="Recurso",VLOOKUP($E53,OFFSET('Definición técnica de imagenes'!$A$1,MATCH($G$5,'Definición técnica de imagenes'!$A$1:$A$104,0)-1,1,COUNTIF('Definición técnica de imagenes'!$A$3:$A$102,$G$5),5),5,FALSE),'Definición técnica de imagenes'!$F$16),"")</f>
        <v/>
      </c>
      <c r="H53" s="13" t="str">
        <f t="shared" ca="1" si="6"/>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9"/>
        <v/>
      </c>
      <c r="B54" s="62"/>
      <c r="C54" s="20" t="str">
        <f t="shared" si="8"/>
        <v/>
      </c>
      <c r="D54" s="63"/>
      <c r="E54" s="63"/>
      <c r="F54" s="13" t="str">
        <f t="shared" si="5"/>
        <v/>
      </c>
      <c r="G54" s="13" t="str">
        <f ca="1">IF($F54&lt;&gt;"",IF($G$4="Recurso",VLOOKUP($E54,OFFSET('Definición técnica de imagenes'!$A$1,MATCH($G$5,'Definición técnica de imagenes'!$A$1:$A$104,0)-1,1,COUNTIF('Definición técnica de imagenes'!$A$3:$A$102,$G$5),5),5,FALSE),'Definición técnica de imagenes'!$F$16),"")</f>
        <v/>
      </c>
      <c r="H54" s="13" t="str">
        <f t="shared" ca="1" si="6"/>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9"/>
        <v/>
      </c>
      <c r="B55" s="62"/>
      <c r="C55" s="20" t="str">
        <f t="shared" si="8"/>
        <v/>
      </c>
      <c r="D55" s="63"/>
      <c r="E55" s="63"/>
      <c r="F55" s="13" t="str">
        <f t="shared" si="5"/>
        <v/>
      </c>
      <c r="G55" s="13" t="str">
        <f ca="1">IF($F55&lt;&gt;"",IF($G$4="Recurso",VLOOKUP($E55,OFFSET('Definición técnica de imagenes'!$A$1,MATCH($G$5,'Definición técnica de imagenes'!$A$1:$A$104,0)-1,1,COUNTIF('Definición técnica de imagenes'!$A$3:$A$102,$G$5),5),5,FALSE),'Definición técnica de imagenes'!$F$16),"")</f>
        <v/>
      </c>
      <c r="H55" s="13" t="str">
        <f t="shared" ca="1" si="6"/>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9"/>
        <v/>
      </c>
      <c r="B56" s="62"/>
      <c r="C56" s="20" t="str">
        <f t="shared" si="8"/>
        <v/>
      </c>
      <c r="D56" s="63"/>
      <c r="E56" s="63"/>
      <c r="F56" s="13" t="str">
        <f t="shared" si="5"/>
        <v/>
      </c>
      <c r="G56" s="13" t="str">
        <f ca="1">IF($F56&lt;&gt;"",IF($G$4="Recurso",VLOOKUP($E56,OFFSET('Definición técnica de imagenes'!$A$1,MATCH($G$5,'Definición técnica de imagenes'!$A$1:$A$104,0)-1,1,COUNTIF('Definición técnica de imagenes'!$A$3:$A$102,$G$5),5),5,FALSE),'Definición técnica de imagenes'!$F$16),"")</f>
        <v/>
      </c>
      <c r="H56" s="13" t="str">
        <f t="shared" ca="1" si="6"/>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9"/>
        <v/>
      </c>
      <c r="B57" s="62"/>
      <c r="C57" s="20" t="str">
        <f t="shared" si="8"/>
        <v/>
      </c>
      <c r="D57" s="63"/>
      <c r="E57" s="63"/>
      <c r="F57" s="13" t="str">
        <f t="shared" si="5"/>
        <v/>
      </c>
      <c r="G57" s="13" t="str">
        <f ca="1">IF($F57&lt;&gt;"",IF($G$4="Recurso",VLOOKUP($E57,OFFSET('Definición técnica de imagenes'!$A$1,MATCH($G$5,'Definición técnica de imagenes'!$A$1:$A$104,0)-1,1,COUNTIF('Definición técnica de imagenes'!$A$3:$A$102,$G$5),5),5,FALSE),'Definición técnica de imagenes'!$F$16),"")</f>
        <v/>
      </c>
      <c r="H57" s="13" t="str">
        <f t="shared" ca="1" si="6"/>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9"/>
        <v/>
      </c>
      <c r="B58" s="62"/>
      <c r="C58" s="20" t="str">
        <f t="shared" si="8"/>
        <v/>
      </c>
      <c r="D58" s="63"/>
      <c r="E58" s="63"/>
      <c r="F58" s="13" t="str">
        <f t="shared" si="5"/>
        <v/>
      </c>
      <c r="G58" s="13" t="str">
        <f ca="1">IF($F58&lt;&gt;"",IF($G$4="Recurso",VLOOKUP($E58,OFFSET('Definición técnica de imagenes'!$A$1,MATCH($G$5,'Definición técnica de imagenes'!$A$1:$A$104,0)-1,1,COUNTIF('Definición técnica de imagenes'!$A$3:$A$102,$G$5),5),5,FALSE),'Definición técnica de imagenes'!$F$16),"")</f>
        <v/>
      </c>
      <c r="H58" s="13" t="str">
        <f t="shared" ca="1" si="6"/>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9"/>
        <v/>
      </c>
      <c r="B59" s="62"/>
      <c r="C59" s="20" t="str">
        <f t="shared" si="8"/>
        <v/>
      </c>
      <c r="D59" s="63"/>
      <c r="E59" s="63"/>
      <c r="F59" s="13" t="str">
        <f t="shared" si="5"/>
        <v/>
      </c>
      <c r="G59" s="13" t="str">
        <f ca="1">IF($F59&lt;&gt;"",IF($G$4="Recurso",VLOOKUP($E59,OFFSET('Definición técnica de imagenes'!$A$1,MATCH($G$5,'Definición técnica de imagenes'!$A$1:$A$104,0)-1,1,COUNTIF('Definición técnica de imagenes'!$A$3:$A$102,$G$5),5),5,FALSE),'Definición técnica de imagenes'!$F$16),"")</f>
        <v/>
      </c>
      <c r="H59" s="13" t="str">
        <f t="shared" ca="1" si="6"/>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9"/>
        <v/>
      </c>
      <c r="B60" s="62"/>
      <c r="C60" s="20" t="str">
        <f t="shared" si="8"/>
        <v/>
      </c>
      <c r="D60" s="63"/>
      <c r="E60" s="63"/>
      <c r="F60" s="13" t="str">
        <f t="shared" si="5"/>
        <v/>
      </c>
      <c r="G60" s="13" t="str">
        <f ca="1">IF($F60&lt;&gt;"",IF($G$4="Recurso",VLOOKUP($E60,OFFSET('Definición técnica de imagenes'!$A$1,MATCH($G$5,'Definición técnica de imagenes'!$A$1:$A$104,0)-1,1,COUNTIF('Definición técnica de imagenes'!$A$3:$A$102,$G$5),5),5,FALSE),'Definición técnica de imagenes'!$F$16),"")</f>
        <v/>
      </c>
      <c r="H60" s="13" t="str">
        <f t="shared" ca="1" si="6"/>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9"/>
        <v/>
      </c>
      <c r="B61" s="62"/>
      <c r="C61" s="20" t="str">
        <f t="shared" si="8"/>
        <v/>
      </c>
      <c r="D61" s="63"/>
      <c r="E61" s="63"/>
      <c r="F61" s="13" t="str">
        <f t="shared" si="5"/>
        <v/>
      </c>
      <c r="G61" s="13" t="str">
        <f ca="1">IF($F61&lt;&gt;"",IF($G$4="Recurso",VLOOKUP($E61,OFFSET('Definición técnica de imagenes'!$A$1,MATCH($G$5,'Definición técnica de imagenes'!$A$1:$A$104,0)-1,1,COUNTIF('Definición técnica de imagenes'!$A$3:$A$102,$G$5),5),5,FALSE),'Definición técnica de imagenes'!$F$16),"")</f>
        <v/>
      </c>
      <c r="H61" s="13" t="str">
        <f t="shared" ca="1" si="6"/>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9"/>
        <v/>
      </c>
      <c r="B62" s="62"/>
      <c r="C62" s="20" t="str">
        <f t="shared" si="8"/>
        <v/>
      </c>
      <c r="D62" s="63"/>
      <c r="E62" s="63"/>
      <c r="F62" s="13" t="str">
        <f t="shared" si="5"/>
        <v/>
      </c>
      <c r="G62" s="13" t="str">
        <f ca="1">IF($F62&lt;&gt;"",IF($G$4="Recurso",VLOOKUP($E62,OFFSET('Definición técnica de imagenes'!$A$1,MATCH($G$5,'Definición técnica de imagenes'!$A$1:$A$104,0)-1,1,COUNTIF('Definición técnica de imagenes'!$A$3:$A$102,$G$5),5),5,FALSE),'Definición técnica de imagenes'!$F$16),"")</f>
        <v/>
      </c>
      <c r="H62" s="13" t="str">
        <f t="shared" ca="1" si="6"/>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9"/>
        <v/>
      </c>
      <c r="B63" s="62"/>
      <c r="C63" s="20" t="str">
        <f t="shared" si="8"/>
        <v/>
      </c>
      <c r="D63" s="63"/>
      <c r="E63" s="63"/>
      <c r="F63" s="13" t="str">
        <f t="shared" si="5"/>
        <v/>
      </c>
      <c r="G63" s="13" t="str">
        <f ca="1">IF($F63&lt;&gt;"",IF($G$4="Recurso",VLOOKUP($E63,OFFSET('Definición técnica de imagenes'!$A$1,MATCH($G$5,'Definición técnica de imagenes'!$A$1:$A$104,0)-1,1,COUNTIF('Definición técnica de imagenes'!$A$3:$A$102,$G$5),5),5,FALSE),'Definición técnica de imagenes'!$F$16),"")</f>
        <v/>
      </c>
      <c r="H63" s="13" t="str">
        <f t="shared" ca="1" si="6"/>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9"/>
        <v/>
      </c>
      <c r="B64" s="62"/>
      <c r="C64" s="20" t="str">
        <f t="shared" si="8"/>
        <v/>
      </c>
      <c r="D64" s="63"/>
      <c r="E64" s="63"/>
      <c r="F64" s="13" t="str">
        <f t="shared" si="5"/>
        <v/>
      </c>
      <c r="G64" s="13" t="str">
        <f ca="1">IF($F64&lt;&gt;"",IF($G$4="Recurso",VLOOKUP($E64,OFFSET('Definición técnica de imagenes'!$A$1,MATCH($G$5,'Definición técnica de imagenes'!$A$1:$A$104,0)-1,1,COUNTIF('Definición técnica de imagenes'!$A$3:$A$102,$G$5),5),5,FALSE),'Definición técnica de imagenes'!$F$16),"")</f>
        <v/>
      </c>
      <c r="H64" s="13" t="str">
        <f t="shared" ca="1" si="6"/>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9"/>
        <v/>
      </c>
      <c r="B65" s="62"/>
      <c r="C65" s="20" t="str">
        <f t="shared" si="8"/>
        <v/>
      </c>
      <c r="D65" s="63"/>
      <c r="E65" s="63"/>
      <c r="F65" s="13" t="str">
        <f t="shared" si="5"/>
        <v/>
      </c>
      <c r="G65" s="13" t="str">
        <f ca="1">IF($F65&lt;&gt;"",IF($G$4="Recurso",VLOOKUP($E65,OFFSET('Definición técnica de imagenes'!$A$1,MATCH($G$5,'Definición técnica de imagenes'!$A$1:$A$104,0)-1,1,COUNTIF('Definición técnica de imagenes'!$A$3:$A$102,$G$5),5),5,FALSE),'Definición técnica de imagenes'!$F$16),"")</f>
        <v/>
      </c>
      <c r="H65" s="13" t="str">
        <f t="shared" ca="1" si="6"/>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9"/>
        <v/>
      </c>
      <c r="B66" s="62"/>
      <c r="C66" s="20" t="str">
        <f t="shared" si="8"/>
        <v/>
      </c>
      <c r="D66" s="63"/>
      <c r="E66" s="63"/>
      <c r="F66" s="13" t="str">
        <f t="shared" si="5"/>
        <v/>
      </c>
      <c r="G66" s="13" t="str">
        <f ca="1">IF($F66&lt;&gt;"",IF($G$4="Recurso",VLOOKUP($E66,OFFSET('Definición técnica de imagenes'!$A$1,MATCH($G$5,'Definición técnica de imagenes'!$A$1:$A$104,0)-1,1,COUNTIF('Definición técnica de imagenes'!$A$3:$A$102,$G$5),5),5,FALSE),'Definición técnica de imagenes'!$F$16),"")</f>
        <v/>
      </c>
      <c r="H66" s="13" t="str">
        <f t="shared" ca="1" si="6"/>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9"/>
        <v/>
      </c>
      <c r="B67" s="62"/>
      <c r="C67" s="20" t="str">
        <f t="shared" si="8"/>
        <v/>
      </c>
      <c r="D67" s="63"/>
      <c r="E67" s="63"/>
      <c r="F67" s="13" t="str">
        <f t="shared" si="5"/>
        <v/>
      </c>
      <c r="G67" s="13" t="str">
        <f ca="1">IF($F67&lt;&gt;"",IF($G$4="Recurso",VLOOKUP($E67,OFFSET('Definición técnica de imagenes'!$A$1,MATCH($G$5,'Definición técnica de imagenes'!$A$1:$A$104,0)-1,1,COUNTIF('Definición técnica de imagenes'!$A$3:$A$102,$G$5),5),5,FALSE),'Definición técnica de imagenes'!$F$16),"")</f>
        <v/>
      </c>
      <c r="H67" s="13" t="str">
        <f t="shared" ca="1" si="6"/>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9"/>
        <v/>
      </c>
      <c r="B68" s="62"/>
      <c r="C68" s="20" t="str">
        <f t="shared" si="8"/>
        <v/>
      </c>
      <c r="D68" s="63"/>
      <c r="E68" s="63"/>
      <c r="F68" s="13" t="str">
        <f t="shared" si="5"/>
        <v/>
      </c>
      <c r="G68" s="13" t="str">
        <f ca="1">IF($F68&lt;&gt;"",IF($G$4="Recurso",VLOOKUP($E68,OFFSET('Definición técnica de imagenes'!$A$1,MATCH($G$5,'Definición técnica de imagenes'!$A$1:$A$104,0)-1,1,COUNTIF('Definición técnica de imagenes'!$A$3:$A$102,$G$5),5),5,FALSE),'Definición técnica de imagenes'!$F$16),"")</f>
        <v/>
      </c>
      <c r="H68" s="13" t="str">
        <f t="shared" ca="1" si="6"/>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9"/>
        <v/>
      </c>
      <c r="B69" s="62"/>
      <c r="C69" s="20" t="str">
        <f t="shared" si="8"/>
        <v/>
      </c>
      <c r="D69" s="63"/>
      <c r="E69" s="63"/>
      <c r="F69" s="13" t="str">
        <f t="shared" si="5"/>
        <v/>
      </c>
      <c r="G69" s="13" t="str">
        <f ca="1">IF($F69&lt;&gt;"",IF($G$4="Recurso",VLOOKUP($E69,OFFSET('Definición técnica de imagenes'!$A$1,MATCH($G$5,'Definición técnica de imagenes'!$A$1:$A$104,0)-1,1,COUNTIF('Definición técnica de imagenes'!$A$3:$A$102,$G$5),5),5,FALSE),'Definición técnica de imagenes'!$F$16),"")</f>
        <v/>
      </c>
      <c r="H69" s="13" t="str">
        <f t="shared" ca="1" si="6"/>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9"/>
        <v/>
      </c>
      <c r="B70" s="62"/>
      <c r="C70" s="20" t="str">
        <f t="shared" si="8"/>
        <v/>
      </c>
      <c r="D70" s="63"/>
      <c r="E70" s="63"/>
      <c r="F70" s="13" t="str">
        <f t="shared" si="5"/>
        <v/>
      </c>
      <c r="G70" s="13" t="str">
        <f ca="1">IF($F70&lt;&gt;"",IF($G$4="Recurso",VLOOKUP($E70,OFFSET('Definición técnica de imagenes'!$A$1,MATCH($G$5,'Definición técnica de imagenes'!$A$1:$A$104,0)-1,1,COUNTIF('Definición técnica de imagenes'!$A$3:$A$102,$G$5),5),5,FALSE),'Definición técnica de imagenes'!$F$16),"")</f>
        <v/>
      </c>
      <c r="H70" s="13" t="str">
        <f t="shared" ca="1" si="6"/>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9"/>
        <v/>
      </c>
      <c r="B71" s="62"/>
      <c r="C71" s="20" t="str">
        <f t="shared" si="8"/>
        <v/>
      </c>
      <c r="D71" s="63"/>
      <c r="E71" s="63"/>
      <c r="F71" s="13" t="str">
        <f t="shared" si="5"/>
        <v/>
      </c>
      <c r="G71" s="13" t="str">
        <f ca="1">IF($F71&lt;&gt;"",IF($G$4="Recurso",VLOOKUP($E71,OFFSET('Definición técnica de imagenes'!$A$1,MATCH($G$5,'Definición técnica de imagenes'!$A$1:$A$104,0)-1,1,COUNTIF('Definición técnica de imagenes'!$A$3:$A$102,$G$5),5),5,FALSE),'Definición técnica de imagenes'!$F$16),"")</f>
        <v/>
      </c>
      <c r="H71" s="13" t="str">
        <f t="shared" ca="1" si="6"/>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9"/>
        <v/>
      </c>
      <c r="B72" s="62"/>
      <c r="C72" s="20" t="str">
        <f t="shared" si="8"/>
        <v/>
      </c>
      <c r="D72" s="63"/>
      <c r="E72" s="63"/>
      <c r="F72" s="13" t="str">
        <f t="shared" si="5"/>
        <v/>
      </c>
      <c r="G72" s="13" t="str">
        <f ca="1">IF($F72&lt;&gt;"",IF($G$4="Recurso",VLOOKUP($E72,OFFSET('Definición técnica de imagenes'!$A$1,MATCH($G$5,'Definición técnica de imagenes'!$A$1:$A$104,0)-1,1,COUNTIF('Definición técnica de imagenes'!$A$3:$A$102,$G$5),5),5,FALSE),'Definición técnica de imagenes'!$F$16),"")</f>
        <v/>
      </c>
      <c r="H72" s="13" t="str">
        <f t="shared" ca="1" si="6"/>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9"/>
        <v/>
      </c>
      <c r="B73" s="62"/>
      <c r="C73" s="20" t="str">
        <f t="shared" si="8"/>
        <v/>
      </c>
      <c r="D73" s="63"/>
      <c r="E73" s="63"/>
      <c r="F73" s="13" t="str">
        <f t="shared" si="5"/>
        <v/>
      </c>
      <c r="G73" s="13" t="str">
        <f ca="1">IF($F73&lt;&gt;"",IF($G$4="Recurso",VLOOKUP($E73,OFFSET('Definición técnica de imagenes'!$A$1,MATCH($G$5,'Definición técnica de imagenes'!$A$1:$A$104,0)-1,1,COUNTIF('Definición técnica de imagenes'!$A$3:$A$102,$G$5),5),5,FALSE),'Definición técnica de imagenes'!$F$16),"")</f>
        <v/>
      </c>
      <c r="H73" s="13" t="str">
        <f t="shared" ca="1" si="6"/>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9"/>
        <v/>
      </c>
      <c r="B74" s="62"/>
      <c r="C74" s="20" t="str">
        <f t="shared" ref="C74:C105" si="10">IF(OR(B74&lt;&gt;"",J74&lt;&gt;""),IF($G$4="Recurso",CONCATENATE($G$4," ",$G$5),$G$4),"")</f>
        <v/>
      </c>
      <c r="D74" s="63"/>
      <c r="E74" s="63"/>
      <c r="F74" s="13" t="str">
        <f t="shared" si="5"/>
        <v/>
      </c>
      <c r="G74" s="13" t="str">
        <f ca="1">IF($F74&lt;&gt;"",IF($G$4="Recurso",VLOOKUP($E74,OFFSET('Definición técnica de imagenes'!$A$1,MATCH($G$5,'Definición técnica de imagenes'!$A$1:$A$104,0)-1,1,COUNTIF('Definición técnica de imagenes'!$A$3:$A$102,$G$5),5),5,FALSE),'Definición técnica de imagenes'!$F$16),"")</f>
        <v/>
      </c>
      <c r="H74" s="13" t="str">
        <f t="shared" ca="1" si="6"/>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9"/>
        <v/>
      </c>
      <c r="B75" s="62"/>
      <c r="C75" s="20" t="str">
        <f t="shared" si="10"/>
        <v/>
      </c>
      <c r="D75" s="63"/>
      <c r="E75" s="63"/>
      <c r="F75" s="13" t="str">
        <f t="shared" ref="F75:F108" si="11">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2">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9"/>
        <v/>
      </c>
      <c r="B76" s="62"/>
      <c r="C76" s="20" t="str">
        <f t="shared" si="10"/>
        <v/>
      </c>
      <c r="D76" s="63"/>
      <c r="E76" s="63"/>
      <c r="F76" s="13" t="str">
        <f t="shared" si="11"/>
        <v/>
      </c>
      <c r="G76" s="13" t="str">
        <f ca="1">IF($F76&lt;&gt;"",IF($G$4="Recurso",VLOOKUP($E76,OFFSET('Definición técnica de imagenes'!$A$1,MATCH($G$5,'Definición técnica de imagenes'!$A$1:$A$104,0)-1,1,COUNTIF('Definición técnica de imagenes'!$A$3:$A$102,$G$5),5),5,FALSE),'Definición técnica de imagenes'!$F$16),"")</f>
        <v/>
      </c>
      <c r="H76" s="13" t="str">
        <f t="shared" ca="1" si="12"/>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9"/>
        <v/>
      </c>
      <c r="B77" s="62"/>
      <c r="C77" s="20" t="str">
        <f t="shared" si="10"/>
        <v/>
      </c>
      <c r="D77" s="63"/>
      <c r="E77" s="63"/>
      <c r="F77" s="13" t="str">
        <f t="shared" si="11"/>
        <v/>
      </c>
      <c r="G77" s="13" t="str">
        <f ca="1">IF($F77&lt;&gt;"",IF($G$4="Recurso",VLOOKUP($E77,OFFSET('Definición técnica de imagenes'!$A$1,MATCH($G$5,'Definición técnica de imagenes'!$A$1:$A$104,0)-1,1,COUNTIF('Definición técnica de imagenes'!$A$3:$A$102,$G$5),5),5,FALSE),'Definición técnica de imagenes'!$F$16),"")</f>
        <v/>
      </c>
      <c r="H77" s="13" t="str">
        <f t="shared" ca="1" si="12"/>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9"/>
        <v/>
      </c>
      <c r="B78" s="62"/>
      <c r="C78" s="20" t="str">
        <f t="shared" si="10"/>
        <v/>
      </c>
      <c r="D78" s="63"/>
      <c r="E78" s="63"/>
      <c r="F78" s="13" t="str">
        <f t="shared" si="11"/>
        <v/>
      </c>
      <c r="G78" s="13" t="str">
        <f ca="1">IF($F78&lt;&gt;"",IF($G$4="Recurso",VLOOKUP($E78,OFFSET('Definición técnica de imagenes'!$A$1,MATCH($G$5,'Definición técnica de imagenes'!$A$1:$A$104,0)-1,1,COUNTIF('Definición técnica de imagenes'!$A$3:$A$102,$G$5),5),5,FALSE),'Definición técnica de imagenes'!$F$16),"")</f>
        <v/>
      </c>
      <c r="H78" s="13" t="str">
        <f t="shared" ca="1" si="12"/>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9"/>
        <v/>
      </c>
      <c r="B79" s="62"/>
      <c r="C79" s="20" t="str">
        <f t="shared" si="10"/>
        <v/>
      </c>
      <c r="D79" s="63"/>
      <c r="E79" s="63"/>
      <c r="F79" s="13" t="str">
        <f t="shared" si="11"/>
        <v/>
      </c>
      <c r="G79" s="13" t="str">
        <f ca="1">IF($F79&lt;&gt;"",IF($G$4="Recurso",VLOOKUP($E79,OFFSET('Definición técnica de imagenes'!$A$1,MATCH($G$5,'Definición técnica de imagenes'!$A$1:$A$104,0)-1,1,COUNTIF('Definición técnica de imagenes'!$A$3:$A$102,$G$5),5),5,FALSE),'Definición técnica de imagenes'!$F$16),"")</f>
        <v/>
      </c>
      <c r="H79" s="13" t="str">
        <f t="shared" ca="1" si="12"/>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9"/>
        <v/>
      </c>
      <c r="B80" s="62"/>
      <c r="C80" s="20" t="str">
        <f t="shared" si="10"/>
        <v/>
      </c>
      <c r="D80" s="63"/>
      <c r="E80" s="63"/>
      <c r="F80" s="13" t="str">
        <f t="shared" si="11"/>
        <v/>
      </c>
      <c r="G80" s="13" t="str">
        <f ca="1">IF($F80&lt;&gt;"",IF($G$4="Recurso",VLOOKUP($E80,OFFSET('Definición técnica de imagenes'!$A$1,MATCH($G$5,'Definición técnica de imagenes'!$A$1:$A$104,0)-1,1,COUNTIF('Definición técnica de imagenes'!$A$3:$A$102,$G$5),5),5,FALSE),'Definición técnica de imagenes'!$F$16),"")</f>
        <v/>
      </c>
      <c r="H80" s="13" t="str">
        <f t="shared" ca="1" si="12"/>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9"/>
        <v/>
      </c>
      <c r="B81" s="62"/>
      <c r="C81" s="20" t="str">
        <f t="shared" si="10"/>
        <v/>
      </c>
      <c r="D81" s="63"/>
      <c r="E81" s="63"/>
      <c r="F81" s="13" t="str">
        <f t="shared" si="11"/>
        <v/>
      </c>
      <c r="G81" s="13" t="str">
        <f ca="1">IF($F81&lt;&gt;"",IF($G$4="Recurso",VLOOKUP($E81,OFFSET('Definición técnica de imagenes'!$A$1,MATCH($G$5,'Definición técnica de imagenes'!$A$1:$A$104,0)-1,1,COUNTIF('Definición técnica de imagenes'!$A$3:$A$102,$G$5),5),5,FALSE),'Definición técnica de imagenes'!$F$16),"")</f>
        <v/>
      </c>
      <c r="H81" s="13" t="str">
        <f t="shared" ca="1" si="12"/>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9"/>
        <v/>
      </c>
      <c r="B82" s="62"/>
      <c r="C82" s="20" t="str">
        <f t="shared" si="10"/>
        <v/>
      </c>
      <c r="D82" s="63"/>
      <c r="E82" s="63"/>
      <c r="F82" s="13" t="str">
        <f t="shared" si="11"/>
        <v/>
      </c>
      <c r="G82" s="13" t="str">
        <f ca="1">IF($F82&lt;&gt;"",IF($G$4="Recurso",VLOOKUP($E82,OFFSET('Definición técnica de imagenes'!$A$1,MATCH($G$5,'Definición técnica de imagenes'!$A$1:$A$104,0)-1,1,COUNTIF('Definición técnica de imagenes'!$A$3:$A$102,$G$5),5),5,FALSE),'Definición técnica de imagenes'!$F$16),"")</f>
        <v/>
      </c>
      <c r="H82" s="13" t="str">
        <f t="shared" ca="1" si="12"/>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3">IF(OR(B83&lt;&gt;"",J83&lt;&gt;""),CONCATENATE(LEFT(A82,3),IF(MID(A82,4,2)+1&lt;10,CONCATENATE("0",MID(A82,4,2)+1),MID(A82,4,2)+1)),"")</f>
        <v/>
      </c>
      <c r="B83" s="62"/>
      <c r="C83" s="20" t="str">
        <f t="shared" si="10"/>
        <v/>
      </c>
      <c r="D83" s="63"/>
      <c r="E83" s="63"/>
      <c r="F83" s="13" t="str">
        <f t="shared" si="11"/>
        <v/>
      </c>
      <c r="G83" s="13" t="str">
        <f ca="1">IF($F83&lt;&gt;"",IF($G$4="Recurso",VLOOKUP($E83,OFFSET('Definición técnica de imagenes'!$A$1,MATCH($G$5,'Definición técnica de imagenes'!$A$1:$A$104,0)-1,1,COUNTIF('Definición técnica de imagenes'!$A$3:$A$102,$G$5),5),5,FALSE),'Definición técnica de imagenes'!$F$16),"")</f>
        <v/>
      </c>
      <c r="H83" s="13" t="str">
        <f t="shared" ca="1" si="12"/>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3"/>
        <v/>
      </c>
      <c r="B84" s="62"/>
      <c r="C84" s="20" t="str">
        <f t="shared" si="10"/>
        <v/>
      </c>
      <c r="D84" s="63"/>
      <c r="E84" s="63"/>
      <c r="F84" s="13" t="str">
        <f t="shared" si="11"/>
        <v/>
      </c>
      <c r="G84" s="13" t="str">
        <f ca="1">IF($F84&lt;&gt;"",IF($G$4="Recurso",VLOOKUP($E84,OFFSET('Definición técnica de imagenes'!$A$1,MATCH($G$5,'Definición técnica de imagenes'!$A$1:$A$104,0)-1,1,COUNTIF('Definición técnica de imagenes'!$A$3:$A$102,$G$5),5),5,FALSE),'Definición técnica de imagenes'!$F$16),"")</f>
        <v/>
      </c>
      <c r="H84" s="13" t="str">
        <f t="shared" ca="1" si="12"/>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3"/>
        <v/>
      </c>
      <c r="B85" s="62"/>
      <c r="C85" s="20" t="str">
        <f t="shared" si="10"/>
        <v/>
      </c>
      <c r="D85" s="63"/>
      <c r="E85" s="63"/>
      <c r="F85" s="13" t="str">
        <f t="shared" si="11"/>
        <v/>
      </c>
      <c r="G85" s="13" t="str">
        <f ca="1">IF($F85&lt;&gt;"",IF($G$4="Recurso",VLOOKUP($E85,OFFSET('Definición técnica de imagenes'!$A$1,MATCH($G$5,'Definición técnica de imagenes'!$A$1:$A$104,0)-1,1,COUNTIF('Definición técnica de imagenes'!$A$3:$A$102,$G$5),5),5,FALSE),'Definición técnica de imagenes'!$F$16),"")</f>
        <v/>
      </c>
      <c r="H85" s="13" t="str">
        <f t="shared" ca="1" si="12"/>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3"/>
        <v/>
      </c>
      <c r="B86" s="62"/>
      <c r="C86" s="20" t="str">
        <f t="shared" si="10"/>
        <v/>
      </c>
      <c r="D86" s="63"/>
      <c r="E86" s="63"/>
      <c r="F86" s="13" t="str">
        <f t="shared" si="11"/>
        <v/>
      </c>
      <c r="G86" s="13" t="str">
        <f ca="1">IF($F86&lt;&gt;"",IF($G$4="Recurso",VLOOKUP($E86,OFFSET('Definición técnica de imagenes'!$A$1,MATCH($G$5,'Definición técnica de imagenes'!$A$1:$A$104,0)-1,1,COUNTIF('Definición técnica de imagenes'!$A$3:$A$102,$G$5),5),5,FALSE),'Definición técnica de imagenes'!$F$16),"")</f>
        <v/>
      </c>
      <c r="H86" s="13" t="str">
        <f t="shared" ca="1" si="12"/>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3"/>
        <v/>
      </c>
      <c r="B87" s="62"/>
      <c r="C87" s="20" t="str">
        <f t="shared" si="10"/>
        <v/>
      </c>
      <c r="D87" s="63"/>
      <c r="E87" s="63"/>
      <c r="F87" s="13" t="str">
        <f t="shared" si="11"/>
        <v/>
      </c>
      <c r="G87" s="13" t="str">
        <f ca="1">IF($F87&lt;&gt;"",IF($G$4="Recurso",VLOOKUP($E87,OFFSET('Definición técnica de imagenes'!$A$1,MATCH($G$5,'Definición técnica de imagenes'!$A$1:$A$104,0)-1,1,COUNTIF('Definición técnica de imagenes'!$A$3:$A$102,$G$5),5),5,FALSE),'Definición técnica de imagenes'!$F$16),"")</f>
        <v/>
      </c>
      <c r="H87" s="13" t="str">
        <f t="shared" ca="1" si="12"/>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3"/>
        <v/>
      </c>
      <c r="B88" s="62"/>
      <c r="C88" s="20" t="str">
        <f t="shared" si="10"/>
        <v/>
      </c>
      <c r="D88" s="63"/>
      <c r="E88" s="63"/>
      <c r="F88" s="13" t="str">
        <f t="shared" si="11"/>
        <v/>
      </c>
      <c r="G88" s="13" t="str">
        <f ca="1">IF($F88&lt;&gt;"",IF($G$4="Recurso",VLOOKUP($E88,OFFSET('Definición técnica de imagenes'!$A$1,MATCH($G$5,'Definición técnica de imagenes'!$A$1:$A$104,0)-1,1,COUNTIF('Definición técnica de imagenes'!$A$3:$A$102,$G$5),5),5,FALSE),'Definición técnica de imagenes'!$F$16),"")</f>
        <v/>
      </c>
      <c r="H88" s="13" t="str">
        <f t="shared" ca="1" si="12"/>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3"/>
        <v/>
      </c>
      <c r="B89" s="62"/>
      <c r="C89" s="20" t="str">
        <f t="shared" si="10"/>
        <v/>
      </c>
      <c r="D89" s="63"/>
      <c r="E89" s="63"/>
      <c r="F89" s="13" t="str">
        <f t="shared" si="11"/>
        <v/>
      </c>
      <c r="G89" s="13" t="str">
        <f ca="1">IF($F89&lt;&gt;"",IF($G$4="Recurso",VLOOKUP($E89,OFFSET('Definición técnica de imagenes'!$A$1,MATCH($G$5,'Definición técnica de imagenes'!$A$1:$A$104,0)-1,1,COUNTIF('Definición técnica de imagenes'!$A$3:$A$102,$G$5),5),5,FALSE),'Definición técnica de imagenes'!$F$16),"")</f>
        <v/>
      </c>
      <c r="H89" s="13" t="str">
        <f t="shared" ca="1" si="12"/>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3"/>
        <v/>
      </c>
      <c r="B90" s="62"/>
      <c r="C90" s="20" t="str">
        <f t="shared" si="10"/>
        <v/>
      </c>
      <c r="D90" s="63"/>
      <c r="E90" s="63"/>
      <c r="F90" s="13" t="str">
        <f t="shared" si="11"/>
        <v/>
      </c>
      <c r="G90" s="13" t="str">
        <f ca="1">IF($F90&lt;&gt;"",IF($G$4="Recurso",VLOOKUP($E90,OFFSET('Definición técnica de imagenes'!$A$1,MATCH($G$5,'Definición técnica de imagenes'!$A$1:$A$104,0)-1,1,COUNTIF('Definición técnica de imagenes'!$A$3:$A$102,$G$5),5),5,FALSE),'Definición técnica de imagenes'!$F$16),"")</f>
        <v/>
      </c>
      <c r="H90" s="13" t="str">
        <f t="shared" ca="1" si="12"/>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3"/>
        <v/>
      </c>
      <c r="B91" s="62"/>
      <c r="C91" s="20" t="str">
        <f t="shared" si="10"/>
        <v/>
      </c>
      <c r="D91" s="63"/>
      <c r="E91" s="63"/>
      <c r="F91" s="13" t="str">
        <f t="shared" si="11"/>
        <v/>
      </c>
      <c r="G91" s="13" t="str">
        <f ca="1">IF($F91&lt;&gt;"",IF($G$4="Recurso",VLOOKUP($E91,OFFSET('Definición técnica de imagenes'!$A$1,MATCH($G$5,'Definición técnica de imagenes'!$A$1:$A$104,0)-1,1,COUNTIF('Definición técnica de imagenes'!$A$3:$A$102,$G$5),5),5,FALSE),'Definición técnica de imagenes'!$F$16),"")</f>
        <v/>
      </c>
      <c r="H91" s="13" t="str">
        <f t="shared" ca="1" si="12"/>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3"/>
        <v/>
      </c>
      <c r="B92" s="62"/>
      <c r="C92" s="20" t="str">
        <f t="shared" si="10"/>
        <v/>
      </c>
      <c r="D92" s="63"/>
      <c r="E92" s="63"/>
      <c r="F92" s="13" t="str">
        <f t="shared" si="11"/>
        <v/>
      </c>
      <c r="G92" s="13" t="str">
        <f ca="1">IF($F92&lt;&gt;"",IF($G$4="Recurso",VLOOKUP($E92,OFFSET('Definición técnica de imagenes'!$A$1,MATCH($G$5,'Definición técnica de imagenes'!$A$1:$A$104,0)-1,1,COUNTIF('Definición técnica de imagenes'!$A$3:$A$102,$G$5),5),5,FALSE),'Definición técnica de imagenes'!$F$16),"")</f>
        <v/>
      </c>
      <c r="H92" s="13" t="str">
        <f t="shared" ca="1" si="12"/>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3"/>
        <v/>
      </c>
      <c r="B93" s="62"/>
      <c r="C93" s="20" t="str">
        <f t="shared" si="10"/>
        <v/>
      </c>
      <c r="D93" s="63"/>
      <c r="E93" s="63"/>
      <c r="F93" s="13" t="str">
        <f t="shared" si="11"/>
        <v/>
      </c>
      <c r="G93" s="13" t="str">
        <f ca="1">IF($F93&lt;&gt;"",IF($G$4="Recurso",VLOOKUP($E93,OFFSET('Definición técnica de imagenes'!$A$1,MATCH($G$5,'Definición técnica de imagenes'!$A$1:$A$104,0)-1,1,COUNTIF('Definición técnica de imagenes'!$A$3:$A$102,$G$5),5),5,FALSE),'Definición técnica de imagenes'!$F$16),"")</f>
        <v/>
      </c>
      <c r="H93" s="13" t="str">
        <f t="shared" ca="1" si="12"/>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3"/>
        <v/>
      </c>
      <c r="B94" s="62"/>
      <c r="C94" s="20" t="str">
        <f t="shared" si="10"/>
        <v/>
      </c>
      <c r="D94" s="63"/>
      <c r="E94" s="63"/>
      <c r="F94" s="13" t="str">
        <f t="shared" si="11"/>
        <v/>
      </c>
      <c r="G94" s="13" t="str">
        <f ca="1">IF($F94&lt;&gt;"",IF($G$4="Recurso",VLOOKUP($E94,OFFSET('Definición técnica de imagenes'!$A$1,MATCH($G$5,'Definición técnica de imagenes'!$A$1:$A$104,0)-1,1,COUNTIF('Definición técnica de imagenes'!$A$3:$A$102,$G$5),5),5,FALSE),'Definición técnica de imagenes'!$F$16),"")</f>
        <v/>
      </c>
      <c r="H94" s="13" t="str">
        <f t="shared" ca="1" si="12"/>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3"/>
        <v/>
      </c>
      <c r="B95" s="62"/>
      <c r="C95" s="20" t="str">
        <f t="shared" si="10"/>
        <v/>
      </c>
      <c r="D95" s="63"/>
      <c r="E95" s="63"/>
      <c r="F95" s="13" t="str">
        <f t="shared" si="11"/>
        <v/>
      </c>
      <c r="G95" s="13" t="str">
        <f ca="1">IF($F95&lt;&gt;"",IF($G$4="Recurso",VLOOKUP($E95,OFFSET('Definición técnica de imagenes'!$A$1,MATCH($G$5,'Definición técnica de imagenes'!$A$1:$A$104,0)-1,1,COUNTIF('Definición técnica de imagenes'!$A$3:$A$102,$G$5),5),5,FALSE),'Definición técnica de imagenes'!$F$16),"")</f>
        <v/>
      </c>
      <c r="H95" s="13" t="str">
        <f t="shared" ca="1" si="12"/>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3"/>
        <v/>
      </c>
      <c r="B96" s="62"/>
      <c r="C96" s="20" t="str">
        <f t="shared" si="10"/>
        <v/>
      </c>
      <c r="D96" s="63"/>
      <c r="E96" s="63"/>
      <c r="F96" s="13" t="str">
        <f t="shared" si="11"/>
        <v/>
      </c>
      <c r="G96" s="13" t="str">
        <f ca="1">IF($F96&lt;&gt;"",IF($G$4="Recurso",VLOOKUP($E96,OFFSET('Definición técnica de imagenes'!$A$1,MATCH($G$5,'Definición técnica de imagenes'!$A$1:$A$104,0)-1,1,COUNTIF('Definición técnica de imagenes'!$A$3:$A$102,$G$5),5),5,FALSE),'Definición técnica de imagenes'!$F$16),"")</f>
        <v/>
      </c>
      <c r="H96" s="13" t="str">
        <f t="shared" ca="1" si="12"/>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3"/>
        <v/>
      </c>
      <c r="B97" s="62"/>
      <c r="C97" s="20" t="str">
        <f t="shared" si="10"/>
        <v/>
      </c>
      <c r="D97" s="63"/>
      <c r="E97" s="63"/>
      <c r="F97" s="13" t="str">
        <f t="shared" si="11"/>
        <v/>
      </c>
      <c r="G97" s="13" t="str">
        <f ca="1">IF($F97&lt;&gt;"",IF($G$4="Recurso",VLOOKUP($E97,OFFSET('Definición técnica de imagenes'!$A$1,MATCH($G$5,'Definición técnica de imagenes'!$A$1:$A$104,0)-1,1,COUNTIF('Definición técnica de imagenes'!$A$3:$A$102,$G$5),5),5,FALSE),'Definición técnica de imagenes'!$F$16),"")</f>
        <v/>
      </c>
      <c r="H97" s="13" t="str">
        <f t="shared" ca="1" si="12"/>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3"/>
        <v/>
      </c>
      <c r="B98" s="62"/>
      <c r="C98" s="20" t="str">
        <f t="shared" si="10"/>
        <v/>
      </c>
      <c r="D98" s="63"/>
      <c r="E98" s="63"/>
      <c r="F98" s="13" t="str">
        <f t="shared" si="11"/>
        <v/>
      </c>
      <c r="G98" s="13" t="str">
        <f ca="1">IF($F98&lt;&gt;"",IF($G$4="Recurso",VLOOKUP($E98,OFFSET('Definición técnica de imagenes'!$A$1,MATCH($G$5,'Definición técnica de imagenes'!$A$1:$A$104,0)-1,1,COUNTIF('Definición técnica de imagenes'!$A$3:$A$102,$G$5),5),5,FALSE),'Definición técnica de imagenes'!$F$16),"")</f>
        <v/>
      </c>
      <c r="H98" s="13" t="str">
        <f t="shared" ca="1" si="12"/>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3"/>
        <v/>
      </c>
      <c r="B99" s="62"/>
      <c r="C99" s="20" t="str">
        <f t="shared" si="10"/>
        <v/>
      </c>
      <c r="D99" s="63"/>
      <c r="E99" s="63"/>
      <c r="F99" s="13" t="str">
        <f t="shared" si="11"/>
        <v/>
      </c>
      <c r="G99" s="13" t="str">
        <f ca="1">IF($F99&lt;&gt;"",IF($G$4="Recurso",VLOOKUP($E99,OFFSET('Definición técnica de imagenes'!$A$1,MATCH($G$5,'Definición técnica de imagenes'!$A$1:$A$104,0)-1,1,COUNTIF('Definición técnica de imagenes'!$A$3:$A$102,$G$5),5),5,FALSE),'Definición técnica de imagenes'!$F$16),"")</f>
        <v/>
      </c>
      <c r="H99" s="13" t="str">
        <f t="shared" ca="1" si="12"/>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3"/>
        <v/>
      </c>
      <c r="B100" s="62"/>
      <c r="C100" s="20" t="str">
        <f t="shared" si="10"/>
        <v/>
      </c>
      <c r="D100" s="63"/>
      <c r="E100" s="63"/>
      <c r="F100" s="13" t="str">
        <f t="shared" si="11"/>
        <v/>
      </c>
      <c r="G100" s="13" t="str">
        <f ca="1">IF($F100&lt;&gt;"",IF($G$4="Recurso",VLOOKUP($E100,OFFSET('Definición técnica de imagenes'!$A$1,MATCH($G$5,'Definición técnica de imagenes'!$A$1:$A$104,0)-1,1,COUNTIF('Definición técnica de imagenes'!$A$3:$A$102,$G$5),5),5,FALSE),'Definición técnica de imagenes'!$F$16),"")</f>
        <v/>
      </c>
      <c r="H100" s="13" t="str">
        <f t="shared" ca="1" si="12"/>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3"/>
        <v/>
      </c>
      <c r="B101" s="62"/>
      <c r="C101" s="20" t="str">
        <f t="shared" si="10"/>
        <v/>
      </c>
      <c r="D101" s="63"/>
      <c r="E101" s="63"/>
      <c r="F101" s="13" t="str">
        <f t="shared" si="11"/>
        <v/>
      </c>
      <c r="G101" s="13" t="str">
        <f ca="1">IF($F101&lt;&gt;"",IF($G$4="Recurso",VLOOKUP($E101,OFFSET('Definición técnica de imagenes'!$A$1,MATCH($G$5,'Definición técnica de imagenes'!$A$1:$A$104,0)-1,1,COUNTIF('Definición técnica de imagenes'!$A$3:$A$102,$G$5),5),5,FALSE),'Definición técnica de imagenes'!$F$16),"")</f>
        <v/>
      </c>
      <c r="H101" s="13" t="str">
        <f t="shared" ca="1" si="12"/>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3"/>
        <v/>
      </c>
      <c r="B102" s="62"/>
      <c r="C102" s="20" t="str">
        <f t="shared" si="10"/>
        <v/>
      </c>
      <c r="D102" s="63"/>
      <c r="E102" s="63"/>
      <c r="F102" s="13" t="str">
        <f t="shared" si="11"/>
        <v/>
      </c>
      <c r="G102" s="13" t="str">
        <f ca="1">IF($F102&lt;&gt;"",IF($G$4="Recurso",VLOOKUP($E102,OFFSET('Definición técnica de imagenes'!$A$1,MATCH($G$5,'Definición técnica de imagenes'!$A$1:$A$104,0)-1,1,COUNTIF('Definición técnica de imagenes'!$A$3:$A$102,$G$5),5),5,FALSE),'Definición técnica de imagenes'!$F$16),"")</f>
        <v/>
      </c>
      <c r="H102" s="13" t="str">
        <f t="shared" ca="1" si="12"/>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3"/>
        <v/>
      </c>
      <c r="B103" s="62"/>
      <c r="C103" s="20" t="str">
        <f t="shared" si="10"/>
        <v/>
      </c>
      <c r="D103" s="63"/>
      <c r="E103" s="63"/>
      <c r="F103" s="13" t="str">
        <f t="shared" si="11"/>
        <v/>
      </c>
      <c r="G103" s="13" t="str">
        <f ca="1">IF($F103&lt;&gt;"",IF($G$4="Recurso",VLOOKUP($E103,OFFSET('Definición técnica de imagenes'!$A$1,MATCH($G$5,'Definición técnica de imagenes'!$A$1:$A$104,0)-1,1,COUNTIF('Definición técnica de imagenes'!$A$3:$A$102,$G$5),5),5,FALSE),'Definición técnica de imagenes'!$F$16),"")</f>
        <v/>
      </c>
      <c r="H103" s="13" t="str">
        <f t="shared" ca="1" si="12"/>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3"/>
        <v/>
      </c>
      <c r="B104" s="62"/>
      <c r="C104" s="20" t="str">
        <f t="shared" si="10"/>
        <v/>
      </c>
      <c r="D104" s="63"/>
      <c r="E104" s="63"/>
      <c r="F104" s="13" t="str">
        <f t="shared" si="11"/>
        <v/>
      </c>
      <c r="G104" s="13" t="str">
        <f ca="1">IF($F104&lt;&gt;"",IF($G$4="Recurso",VLOOKUP($E104,OFFSET('Definición técnica de imagenes'!$A$1,MATCH($G$5,'Definición técnica de imagenes'!$A$1:$A$104,0)-1,1,COUNTIF('Definición técnica de imagenes'!$A$3:$A$102,$G$5),5),5,FALSE),'Definición técnica de imagenes'!$F$16),"")</f>
        <v/>
      </c>
      <c r="H104" s="13" t="str">
        <f t="shared" ca="1" si="12"/>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3"/>
        <v/>
      </c>
      <c r="B105" s="62"/>
      <c r="C105" s="20" t="str">
        <f t="shared" si="10"/>
        <v/>
      </c>
      <c r="D105" s="63"/>
      <c r="E105" s="63"/>
      <c r="F105" s="13" t="str">
        <f t="shared" si="11"/>
        <v/>
      </c>
      <c r="G105" s="13" t="str">
        <f ca="1">IF($F105&lt;&gt;"",IF($G$4="Recurso",VLOOKUP($E105,OFFSET('Definición técnica de imagenes'!$A$1,MATCH($G$5,'Definición técnica de imagenes'!$A$1:$A$104,0)-1,1,COUNTIF('Definición técnica de imagenes'!$A$3:$A$102,$G$5),5),5,FALSE),'Definición técnica de imagenes'!$F$16),"")</f>
        <v/>
      </c>
      <c r="H105" s="13" t="str">
        <f t="shared" ca="1" si="12"/>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3"/>
        <v/>
      </c>
      <c r="B106" s="62"/>
      <c r="C106" s="20" t="str">
        <f>IF(OR(B106&lt;&gt;"",J106&lt;&gt;""),IF($G$4="Recurso",CONCATENATE($G$4," ",$G$5),$G$4),"")</f>
        <v/>
      </c>
      <c r="D106" s="63"/>
      <c r="E106" s="63"/>
      <c r="F106" s="13" t="str">
        <f t="shared" si="11"/>
        <v/>
      </c>
      <c r="G106" s="13" t="str">
        <f ca="1">IF($F106&lt;&gt;"",IF($G$4="Recurso",VLOOKUP($E106,OFFSET('Definición técnica de imagenes'!$A$1,MATCH($G$5,'Definición técnica de imagenes'!$A$1:$A$104,0)-1,1,COUNTIF('Definición técnica de imagenes'!$A$3:$A$102,$G$5),5),5,FALSE),'Definición técnica de imagenes'!$F$16),"")</f>
        <v/>
      </c>
      <c r="H106" s="13" t="str">
        <f t="shared" ca="1" si="12"/>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3"/>
        <v/>
      </c>
      <c r="B107" s="62"/>
      <c r="C107" s="20" t="str">
        <f>IF(OR(B107&lt;&gt;"",J107&lt;&gt;""),IF($G$4="Recurso",CONCATENATE($G$4," ",$G$5),$G$4),"")</f>
        <v/>
      </c>
      <c r="D107" s="63"/>
      <c r="E107" s="63"/>
      <c r="F107" s="13" t="str">
        <f t="shared" si="11"/>
        <v/>
      </c>
      <c r="G107" s="13" t="str">
        <f ca="1">IF($F107&lt;&gt;"",IF($G$4="Recurso",VLOOKUP($E107,OFFSET('Definición técnica de imagenes'!$A$1,MATCH($G$5,'Definición técnica de imagenes'!$A$1:$A$104,0)-1,1,COUNTIF('Definición técnica de imagenes'!$A$3:$A$102,$G$5),5),5,FALSE),'Definición técnica de imagenes'!$F$16),"")</f>
        <v/>
      </c>
      <c r="H107" s="13" t="str">
        <f t="shared" ca="1" si="12"/>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3"/>
        <v/>
      </c>
      <c r="B108" s="62"/>
      <c r="C108" s="20" t="str">
        <f>IF(OR(B108&lt;&gt;"",J108&lt;&gt;""),IF($G$4="Recurso",CONCATENATE($G$4," ",$G$5),$G$4),"")</f>
        <v/>
      </c>
      <c r="D108" s="63"/>
      <c r="E108" s="63"/>
      <c r="F108" s="13" t="str">
        <f t="shared" si="11"/>
        <v/>
      </c>
      <c r="G108" s="13" t="str">
        <f ca="1">IF($F108&lt;&gt;"",IF($G$4="Recurso",VLOOKUP($E108,OFFSET('Definición técnica de imagenes'!$A$1,MATCH($G$5,'Definición técnica de imagenes'!$A$1:$A$104,0)-1,1,COUNTIF('Definición técnica de imagenes'!$A$3:$A$102,$G$5),5),5,FALSE),'Definición técnica de imagenes'!$F$16),"")</f>
        <v/>
      </c>
      <c r="H108" s="13" t="str">
        <f t="shared" ca="1" si="12"/>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2016-02-26T18:16:37Z</dcterms:modified>
</cp:coreProperties>
</file>