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C17" i="1"/>
  <c r="I17" i="1"/>
  <c r="F17" i="1"/>
  <c r="G17" i="1"/>
  <c r="C16" i="1"/>
  <c r="I16" i="1"/>
  <c r="F16" i="1"/>
  <c r="G16" i="1"/>
  <c r="C15" i="1"/>
  <c r="I15" i="1"/>
  <c r="F15" i="1"/>
  <c r="G15" i="1"/>
  <c r="C13" i="1"/>
  <c r="I13" i="1"/>
  <c r="F13" i="1"/>
  <c r="G13" i="1"/>
  <c r="C14" i="1"/>
  <c r="I14" i="1"/>
  <c r="F14" i="1"/>
  <c r="G14" i="1"/>
  <c r="C12" i="1"/>
  <c r="F12" i="1"/>
  <c r="G12" i="1"/>
  <c r="C11" i="1"/>
  <c r="F11" i="1"/>
  <c r="G11" i="1"/>
  <c r="C10" i="1"/>
  <c r="I10" i="1"/>
  <c r="F10" i="1"/>
  <c r="G10" i="1"/>
  <c r="H10"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<sst xmlns="http://schemas.openxmlformats.org/spreadsheetml/2006/main" count="257" uniqueCount="166">
  <si>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</si>
  <si>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</si>
  <si>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</si>
  <si>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</si>
  <si>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</si>
  <si>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</si>
  <si>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</si>
  <si>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</si>
  <si>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</si>
  <si>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</si>
  <si>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</si>
  <si>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</si>
  <si>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</si>
  <si>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</si>
  <si>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</si>
  <si>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</si>
  <si>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</si>
  <si>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</si>
  <si>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</si>
  <si>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</si>
  <si>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</si>
  <si>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</si>
  <si>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</si>
  <si>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</si>
  <si>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</si>
  <si>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</si>
  <si>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</si>
  <si>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</si>
  <si>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</si>
  <si>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</si>
  <si>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</si>
  <si>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</si>
  <si>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</si>
  <si>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</si>
  <si>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</si>
  <si>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</si>
  <si>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</si>
  <si>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</si>
  <si>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</si>
  <si>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</si>
  <si>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</si>
  <si>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</si>
  <si>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</si>
  <si>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</si>
  <si>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</si>
  <si>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</si>
  <si>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</si>
  <si>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</si>
  <si>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</si>
  <si>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</si>
  <si>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</si>
  <si>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</si>
  <si>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</si>
  <si>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</si>
  <si>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</si>
  <si>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</si>
  <si>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</si>
  <si>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</si>
  <si>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</si>
  <si>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</si>
  <si>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</si>
  <si>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</si>
  <si>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</si>
  <si>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</si>
  <si>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</si>
  <si>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</si>
  <si>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</si>
  <si>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</si>
  <si>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</si>
  <si>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</si>
  <si>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</si>
  <si>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</si>
  <si>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</si>
  <si>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</si>
  <si>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</si>
  <si>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</si>
  <si>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</si>
  <si>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</si>
  <si>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</si>
  <si>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</si>
  <si>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</si>
  <si>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</si>
  <si>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</si>
  <si>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</si>
  <si>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</si>
  <si>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</si>
  <si>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</si>
  <si>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</si>
  <si>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</si>
  <si>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</si>
  <si>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</si>
  <si>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</si>
  <si>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</si>
  <si>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</si>
  <si>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</si>
  <si>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</si>
  <si>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</si>
  <si>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</si>
  <si>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</si>
  <si>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</si>
  <si>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</si>
  <si>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</si>
  <si>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</si>
  <si>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</si>
  <si>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</si>
  <si>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</si>
  <si>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</si>
  <si>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</si>
  <si>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</si>
  <si>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</si>
  <si>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</si>
  <si>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</si>
  <si>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</si>
  <si>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</si>
  <si>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</si>
  <si>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</si>
  <si>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</si>
  <si>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</si>
  <si>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</si>
  <si>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</si>
  <si>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</si>
  <si>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</si>
  <si>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</si>
  <si>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</si>
  <si>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</si>
  <si>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</si>
  <si>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</si>
  <si>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</si>
  <si>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</si>
  <si>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</si>
  <si>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</si>
  <si>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</si>
  <si>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</si>
  <si>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</si>
  <si>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</si>
  <si>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</si>
  <si>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</si>
  <si>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</si>
  <si>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</si>
  <si>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</si>
  <si>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</si>
  <si>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</si>
  <si>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</si>
  <si>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</si>
  <si>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</si>
  <si>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</si>
  <si>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</si>
  <si>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</si>
  <si>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</si>
  <si>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</si>
  <si>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IMG03</t>
  </si>
  <si>
    <t>Representacion grafica de la funcion 2 elevado a la x</t>
  </si>
  <si>
    <t>Una  grafica similar a la de la imagen, lo que realmente interesa es que sea una funcion inyectiva- no sobreyectiva</t>
  </si>
  <si>
    <t>IMG04</t>
  </si>
  <si>
    <t>IMG05</t>
  </si>
  <si>
    <t>Poner los nombres A y B a cada conjunto respectivamente, modificar los diagrams sagitales, con el fin de que lleven todos el mismo diseño.</t>
  </si>
  <si>
    <t>Funcion tangente de x</t>
  </si>
  <si>
    <t>Una grafica similar, puede ser laGrafica de la funcion f(x)=x^3+4x^2, que se evidencie la curva completa</t>
  </si>
  <si>
    <t>IMG06</t>
  </si>
  <si>
    <t>IMG07</t>
  </si>
  <si>
    <t>IMG08</t>
  </si>
  <si>
    <t>IMG09</t>
  </si>
  <si>
    <t>Grafica de la funcion logaritmo natural de x</t>
  </si>
  <si>
    <t>Grafica de la funcion f(x)=3x-2</t>
  </si>
  <si>
    <t>Poner los nombres A y B a cada conjunto respectivamente, modificar los diagramas sagitales, con el fin de que lleven todos el mismo diseño.</t>
  </si>
  <si>
    <t>MA_11_01_REC80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</si>
</sst>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1537606</xdr:colOff>
      <xdr:row>9</xdr:row>
      <xdr:rowOff>95250</xdr:rowOff>
    </xdr:from>
    <xdr:to>
      <xdr:col>9</xdr:col>
      <xdr:colOff>4163785</xdr:colOff>
      <xdr:row>9</xdr:row>
      <xdr:rowOff>1714500</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39356" y="2054679"/>
          <a:ext cx="2626179" cy="1619250"/>
        </a:xfrm>
        <a:prstGeom prst="rect">
          <a:avLst/>
        </a:prstGeom>
        <a:noFill/>
        <a:ln>
          <a:noFill/>
        </a:ln>
      </xdr:spPr>
    </xdr:pic>
    <xdr:clientData/>
  </xdr:twoCellAnchor>
  <xdr:twoCellAnchor editAs="oneCell">
    <xdr:from>
      <xdr:col>9</xdr:col>
      <xdr:colOff>1973036</xdr:colOff>
      <xdr:row>10</xdr:row>
      <xdr:rowOff>299357</xdr:rowOff>
    </xdr:from>
    <xdr:to>
      <xdr:col>9</xdr:col>
      <xdr:colOff>3446236</xdr:colOff>
      <xdr:row>10</xdr:row>
      <xdr:rowOff>1495697</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74786" y="4136571"/>
          <a:ext cx="1473200" cy="1196340"/>
        </a:xfrm>
        <a:prstGeom prst="rect">
          <a:avLst/>
        </a:prstGeom>
        <a:noFill/>
        <a:ln>
          <a:noFill/>
        </a:ln>
      </xdr:spPr>
    </xdr:pic>
    <xdr:clientData/>
  </xdr:twoCellAnchor>
  <xdr:twoCellAnchor editAs="oneCell">
    <xdr:from>
      <xdr:col>9</xdr:col>
      <xdr:colOff>1864178</xdr:colOff>
      <xdr:row>11</xdr:row>
      <xdr:rowOff>190499</xdr:rowOff>
    </xdr:from>
    <xdr:to>
      <xdr:col>9</xdr:col>
      <xdr:colOff>3605892</xdr:colOff>
      <xdr:row>11</xdr:row>
      <xdr:rowOff>1605642</xdr:rowOff>
    </xdr:to>
    <xdr:pic>
      <xdr:nvPicPr>
        <xdr:cNvPr id="7" name="Imagen 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65928" y="5905499"/>
          <a:ext cx="1741714" cy="1415143"/>
        </a:xfrm>
        <a:prstGeom prst="rect">
          <a:avLst/>
        </a:prstGeom>
        <a:noFill/>
        <a:ln>
          <a:noFill/>
        </a:ln>
      </xdr:spPr>
    </xdr:pic>
    <xdr:clientData/>
  </xdr:twoCellAnchor>
  <xdr:twoCellAnchor editAs="oneCell">
    <xdr:from>
      <xdr:col>9</xdr:col>
      <xdr:colOff>1357313</xdr:colOff>
      <xdr:row>12</xdr:row>
      <xdr:rowOff>214313</xdr:rowOff>
    </xdr:from>
    <xdr:to>
      <xdr:col>9</xdr:col>
      <xdr:colOff>3423603</xdr:colOff>
      <xdr:row>12</xdr:row>
      <xdr:rowOff>1400493</xdr:rowOff>
    </xdr:to>
    <xdr:pic>
      <xdr:nvPicPr>
        <xdr:cNvPr id="9" name="Imagen 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59063" y="7834313"/>
          <a:ext cx="2066290" cy="1186180"/>
        </a:xfrm>
        <a:prstGeom prst="rect">
          <a:avLst/>
        </a:prstGeom>
        <a:noFill/>
        <a:ln>
          <a:noFill/>
        </a:ln>
      </xdr:spPr>
    </xdr:pic>
    <xdr:clientData/>
  </xdr:twoCellAnchor>
  <xdr:twoCellAnchor editAs="oneCell">
    <xdr:from>
      <xdr:col>9</xdr:col>
      <xdr:colOff>1047750</xdr:colOff>
      <xdr:row>13</xdr:row>
      <xdr:rowOff>309563</xdr:rowOff>
    </xdr:from>
    <xdr:to>
      <xdr:col>9</xdr:col>
      <xdr:colOff>3167062</xdr:colOff>
      <xdr:row>13</xdr:row>
      <xdr:rowOff>1714499</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49500" y="9620251"/>
          <a:ext cx="2119312" cy="1404936"/>
        </a:xfrm>
        <a:prstGeom prst="rect">
          <a:avLst/>
        </a:prstGeom>
        <a:noFill/>
        <a:ln>
          <a:noFill/>
        </a:ln>
      </xdr:spPr>
    </xdr:pic>
    <xdr:clientData/>
  </xdr:twoCellAnchor>
  <xdr:twoCellAnchor editAs="oneCell">
    <xdr:from>
      <xdr:col>9</xdr:col>
      <xdr:colOff>1952625</xdr:colOff>
      <xdr:row>14</xdr:row>
      <xdr:rowOff>309561</xdr:rowOff>
    </xdr:from>
    <xdr:to>
      <xdr:col>9</xdr:col>
      <xdr:colOff>4714875</xdr:colOff>
      <xdr:row>14</xdr:row>
      <xdr:rowOff>2595560</xdr:rowOff>
    </xdr:to>
    <xdr:pic>
      <xdr:nvPicPr>
        <xdr:cNvPr id="13" name="Imagen 12"/>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54375" y="11620499"/>
          <a:ext cx="2762250" cy="2285999"/>
        </a:xfrm>
        <a:prstGeom prst="rect">
          <a:avLst/>
        </a:prstGeom>
        <a:noFill/>
        <a:ln>
          <a:noFill/>
        </a:ln>
      </xdr:spPr>
    </xdr:pic>
    <xdr:clientData/>
  </xdr:twoCellAnchor>
  <xdr:twoCellAnchor editAs="oneCell">
    <xdr:from>
      <xdr:col>9</xdr:col>
      <xdr:colOff>2357438</xdr:colOff>
      <xdr:row>15</xdr:row>
      <xdr:rowOff>404812</xdr:rowOff>
    </xdr:from>
    <xdr:to>
      <xdr:col>9</xdr:col>
      <xdr:colOff>4323398</xdr:colOff>
      <xdr:row>15</xdr:row>
      <xdr:rowOff>1483042</xdr:rowOff>
    </xdr:to>
    <xdr:pic>
      <xdr:nvPicPr>
        <xdr:cNvPr id="14" name="Imagen 1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59188" y="14478000"/>
          <a:ext cx="1965960" cy="1078230"/>
        </a:xfrm>
        <a:prstGeom prst="rect">
          <a:avLst/>
        </a:prstGeom>
        <a:noFill/>
        <a:ln>
          <a:noFill/>
        </a:ln>
      </xdr:spPr>
    </xdr:pic>
    <xdr:clientData/>
  </xdr:twoCellAnchor>
  <xdr:twoCellAnchor editAs="oneCell">
    <xdr:from>
      <xdr:col>9</xdr:col>
      <xdr:colOff>1738313</xdr:colOff>
      <xdr:row>16</xdr:row>
      <xdr:rowOff>285749</xdr:rowOff>
    </xdr:from>
    <xdr:to>
      <xdr:col>9</xdr:col>
      <xdr:colOff>4071937</xdr:colOff>
      <xdr:row>16</xdr:row>
      <xdr:rowOff>1690686</xdr:rowOff>
    </xdr:to>
    <xdr:pic>
      <xdr:nvPicPr>
        <xdr:cNvPr id="16" name="Imagen 15"/>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740063" y="16644937"/>
          <a:ext cx="2333624" cy="1404937"/>
        </a:xfrm>
        <a:prstGeom prst="rect">
          <a:avLst/>
        </a:prstGeom>
        <a:noFill/>
        <a:ln>
          <a:noFill/>
        </a:ln>
      </xdr:spPr>
    </xdr:pic>
    <xdr:clientData/>
  </xdr:twoCellAnchor>
  <xdr:twoCellAnchor editAs="oneCell">
    <xdr:from>
      <xdr:col>9</xdr:col>
      <xdr:colOff>1666875</xdr:colOff>
      <xdr:row>17</xdr:row>
      <xdr:rowOff>523875</xdr:rowOff>
    </xdr:from>
    <xdr:to>
      <xdr:col>9</xdr:col>
      <xdr:colOff>3140075</xdr:colOff>
      <xdr:row>17</xdr:row>
      <xdr:rowOff>1720215</xdr:rowOff>
    </xdr:to>
    <xdr:pic>
      <xdr:nvPicPr>
        <xdr:cNvPr id="17" name="Imagen 16"/>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668625" y="18859500"/>
          <a:ext cx="1473200" cy="11963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zoomScale="115" zoomScaleNormal="115" zoomScalePageLayoutView="140" workbookViewId="0">
      <pane ySplit="9" topLeftCell="A16"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149</v>
      </c>
      <c r="D5" s="82"/>
      <c r="E5" s="5"/>
      <c r="F5" s="39" t="str">
        <f>IF(G4="Recurso","Motor del recurso","")</f>
        <v>Motor del recurso</v>
      </c>
      <c r="G5" s="39" t="s">
        <v>86</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165</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v>246807346</v>
      </c>
      <c r="C10" s="22" t="str">
        <f>IF(OR(B10&lt;&gt;"",J10&lt;&gt;""),IF($G$4="Recurso",CONCATENATE($G$4," ",$G$5),$G$4),"")</f>
        <v>Recurso M10B</v>
      </c>
      <c r="D10" s="14" t="s">
        <v>145</v>
      </c>
      <c r="E10" s="14" t="s">
        <v>146</v>
      </c>
      <c r="F10" s="14" t="str">
        <f t="shared" ref="F10" si="0">IF(OR(B10&lt;&gt;"",J10&lt;&gt;""),CONCATENATE($C$7,"_",$A10,IF($G$4="Cuaderno de Estudio","_small",CONCATENATE(IF(I10="","","n"),IF(LEFT($G$5,1)="F",".jpg",".png")))),"")</f>
        <v>MA_11_01_REC80_IMG01.png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c r="K10" s="66" t="s">
        <v>155</v>
      </c>
    </row>
    <row r="11" spans="1:16" s="12" customFormat="1" ht="147.75" customHeight="1" x14ac:dyDescent="0.25">
      <c r="A11" s="13" t="s">
        <v>147</v>
      </c>
      <c r="B11" s="68">
        <v>246807346</v>
      </c>
      <c r="C11" s="22" t="str">
        <f>IF(OR(B11&lt;&gt;"",J11&lt;&gt;""),IF($G$4="Recurso",CONCATENATE($G$4," ",$G$5),$G$4),"")</f>
        <v>Recurso M10B</v>
      </c>
      <c r="D11" s="14" t="s">
        <v>145</v>
      </c>
      <c r="E11" s="14" t="s">
        <v>146</v>
      </c>
      <c r="F11" s="14" t="str">
        <f t="shared" ref="F11" si="1">IF(OR(B11&lt;&gt;"",J11&lt;&gt;""),CONCATENATE($C$7,"_",$A11,IF($G$4="Cuaderno de Estudio","_small",CONCATENATE(IF(I11="","","n"),IF(LEFT($G$5,1)="F",".jpg",".png")))),"")</f>
        <v>MA_11_01_REC80_IMG02.png</v>
      </c>
      <c r="G11" s="14" t="str">
        <f>IF(F11&lt;&gt;"",IF($G$4="Recurso",IF(LEFT($G$5,1)="M",VLOOKUP($G$5,'Definición técnica de imagenes'!$A$3:$G$17,5,FALSE),IF($G$5="F1",'Definición técnica de imagenes'!$E$15,'Definición técnica de imagenes'!$F$13)),'Definición técnica de imagenes'!$E$16),"")</f>
        <v>273 x 51 px</v>
      </c>
      <c r="H11" s="14"/>
      <c r="I11" s="14"/>
      <c r="J11" s="67"/>
      <c r="K11" s="66" t="s">
        <v>151</v>
      </c>
    </row>
    <row r="12" spans="1:16" s="12" customFormat="1" ht="147.75" customHeight="1" x14ac:dyDescent="0.25">
      <c r="A12" s="13" t="s">
        <v>150</v>
      </c>
      <c r="B12" s="68">
        <v>246807346</v>
      </c>
      <c r="C12" s="22" t="str">
        <f>IF(OR(B12&lt;&gt;"",J12&lt;&gt;""),IF($G$4="Recurso",CONCATENATE($G$4," ",$G$5),$G$4),"")</f>
        <v>Recurso M10B</v>
      </c>
      <c r="D12" s="14" t="s">
        <v>145</v>
      </c>
      <c r="E12" s="14" t="s">
        <v>146</v>
      </c>
      <c r="F12" s="14" t="str">
        <f t="shared" ref="F12" si="2">IF(OR(B12&lt;&gt;"",J12&lt;&gt;""),CONCATENATE($C$7,"_",$A12,IF($G$4="Cuaderno de Estudio","_small",CONCATENATE(IF(I12="","","n"),IF(LEFT($G$5,1)="F",".jpg",".png")))),"")</f>
        <v>MA_11_01_REC80_IMG03.png</v>
      </c>
      <c r="G12" s="14" t="str">
        <f>IF(F12&lt;&gt;"",IF($G$4="Recurso",IF(LEFT($G$5,1)="M",VLOOKUP($G$5,'Definición técnica de imagenes'!$A$3:$G$17,5,FALSE),IF($G$5="F1",'Definición técnica de imagenes'!$E$15,'Definición técnica de imagenes'!$F$13)),'Definición técnica de imagenes'!$E$16),"")</f>
        <v>273 x 51 px</v>
      </c>
      <c r="H12" s="14"/>
      <c r="I12" s="14"/>
      <c r="J12" s="67"/>
      <c r="K12" s="66" t="s">
        <v>152</v>
      </c>
    </row>
    <row r="13" spans="1:16" s="12" customFormat="1" ht="133.5" customHeight="1" x14ac:dyDescent="0.25">
      <c r="A13" s="13" t="s">
        <v>153</v>
      </c>
      <c r="B13" s="68">
        <v>246807347</v>
      </c>
      <c r="C13" s="22" t="str">
        <f t="shared" ref="C13:C14" si="3">IF(OR(B13&lt;&gt;"",J13&lt;&gt;""),IF($G$4="Recurso",CONCATENATE($G$4," ",$G$5),$G$4),"")</f>
        <v>Recurso M10B</v>
      </c>
      <c r="D13" s="14" t="s">
        <v>145</v>
      </c>
      <c r="E13" s="14" t="s">
        <v>146</v>
      </c>
      <c r="F13" s="14" t="str">
        <f t="shared" ref="F13:F14" si="4">IF(OR(B13&lt;&gt;"",J13&lt;&gt;""),CONCATENATE($C$7,"_",$A13,IF($G$4="Cuaderno de Estudio","_small",CONCATENATE(IF(I13="","","n"),IF(LEFT($G$5,1)="F",".jpg",".png")))),"")</f>
        <v>MA_11_01_REC80_IMG04.png</v>
      </c>
      <c r="G13" s="14" t="str">
        <f>IF(F13&lt;&gt;"",IF($G$4="Recurso",IF(LEFT($G$5,1)="M",VLOOKUP($G$5,'Definición técnica de imagenes'!$A$3:$G$17,5,FALSE),IF($G$5="F1",'Definición técnica de imagenes'!$E$15,'Definición técnica de imagenes'!$F$13)),'Definición técnica de imagenes'!$E$16),"")</f>
        <v>273 x 51 px</v>
      </c>
      <c r="H13" s="14" t="str">
        <f t="shared" ref="H13:H17" si="5">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66" t="s">
        <v>155</v>
      </c>
    </row>
    <row r="14" spans="1:16" s="12" customFormat="1" ht="158.25" customHeight="1" x14ac:dyDescent="0.25">
      <c r="A14" s="13" t="s">
        <v>154</v>
      </c>
      <c r="B14" s="68">
        <v>246807348</v>
      </c>
      <c r="C14" s="22" t="str">
        <f t="shared" si="3"/>
        <v>Recurso M10B</v>
      </c>
      <c r="D14" s="14" t="s">
        <v>145</v>
      </c>
      <c r="E14" s="14" t="s">
        <v>146</v>
      </c>
      <c r="F14" s="14" t="str">
        <f t="shared" si="4"/>
        <v>MA_11_01_REC80_IMG05.png</v>
      </c>
      <c r="G14" s="14" t="str">
        <f>IF(F14&lt;&gt;"",IF($G$4="Recurso",IF(LEFT($G$5,1)="M",VLOOKUP($G$5,'Definición técnica de imagenes'!$A$3:$G$17,5,FALSE),IF($G$5="F1",'Definición técnica de imagenes'!$E$15,'Definición técnica de imagenes'!$F$13)),'Definición técnica de imagenes'!$E$16),"")</f>
        <v>273 x 51 px</v>
      </c>
      <c r="H14" s="14" t="str">
        <f t="shared" si="5"/>
        <v/>
      </c>
      <c r="I14" s="14" t="str">
        <f>IF(OR(B14&lt;&gt;"",J14&lt;&gt;""),IF($G$4="Recurso",IF(LEFT($G$5,1)="M",IF(VLOOKUP($G$5,'Definición técnica de imagenes'!$A$3:$G$17,6,FALSE)=0,"",VLOOKUP($G$5,'Definición técnica de imagenes'!$A$3:$G$17,6,FALSE)),IF($G$5="F1","","")),'Definición técnica de imagenes'!$F$16),"")</f>
        <v/>
      </c>
      <c r="J14" s="14"/>
      <c r="K14" s="15" t="s">
        <v>156</v>
      </c>
    </row>
    <row r="15" spans="1:16" s="12" customFormat="1" ht="218.25" customHeight="1" x14ac:dyDescent="0.25">
      <c r="A15" s="13" t="s">
        <v>158</v>
      </c>
      <c r="B15" s="68">
        <v>246807349</v>
      </c>
      <c r="C15" s="22" t="str">
        <f t="shared" ref="C15" si="6">IF(OR(B15&lt;&gt;"",J15&lt;&gt;""),IF($G$4="Recurso",CONCATENATE($G$4," ",$G$5),$G$4),"")</f>
        <v>Recurso M10B</v>
      </c>
      <c r="D15" s="14" t="s">
        <v>145</v>
      </c>
      <c r="E15" s="14" t="s">
        <v>146</v>
      </c>
      <c r="F15" s="14" t="str">
        <f t="shared" ref="F15" si="7">IF(OR(B15&lt;&gt;"",J15&lt;&gt;""),CONCATENATE($C$7,"_",$A15,IF($G$4="Cuaderno de Estudio","_small",CONCATENATE(IF(I15="","","n"),IF(LEFT($G$5,1)="F",".jpg",".png")))),"")</f>
        <v>MA_11_01_REC80_IMG06.png</v>
      </c>
      <c r="G15" s="14" t="str">
        <f>IF(F15&lt;&gt;"",IF($G$4="Recurso",IF(LEFT($G$5,1)="M",VLOOKUP($G$5,'Definición técnica de imagenes'!$A$3:$G$17,5,FALSE),IF($G$5="F1",'Definición técnica de imagenes'!$E$15,'Definición técnica de imagenes'!$F$13)),'Definición técnica de imagenes'!$E$16),"")</f>
        <v>273 x 51 px</v>
      </c>
      <c r="H15" s="14" t="str">
        <f t="shared" si="5"/>
        <v/>
      </c>
      <c r="I15" s="14" t="str">
        <f>IF(OR(B15&lt;&gt;"",J15&lt;&gt;""),IF($G$4="Recurso",IF(LEFT($G$5,1)="M",IF(VLOOKUP($G$5,'Definición técnica de imagenes'!$A$3:$G$17,6,FALSE)=0,"",VLOOKUP($G$5,'Definición técnica de imagenes'!$A$3:$G$17,6,FALSE)),IF($G$5="F1","","")),'Definición técnica de imagenes'!$F$16),"")</f>
        <v/>
      </c>
      <c r="J15" s="14"/>
      <c r="K15" s="15" t="s">
        <v>157</v>
      </c>
    </row>
    <row r="16" spans="1:16" s="12" customFormat="1" ht="180.75" customHeight="1" x14ac:dyDescent="0.25">
      <c r="A16" s="13" t="s">
        <v>159</v>
      </c>
      <c r="B16" s="68">
        <v>246807350</v>
      </c>
      <c r="C16" s="22" t="str">
        <f t="shared" ref="C16" si="8">IF(OR(B16&lt;&gt;"",J16&lt;&gt;""),IF($G$4="Recurso",CONCATENATE($G$4," ",$G$5),$G$4),"")</f>
        <v>Recurso M10B</v>
      </c>
      <c r="D16" s="14" t="s">
        <v>145</v>
      </c>
      <c r="E16" s="14" t="s">
        <v>146</v>
      </c>
      <c r="F16" s="14" t="str">
        <f t="shared" ref="F16" si="9">IF(OR(B16&lt;&gt;"",J16&lt;&gt;""),CONCATENATE($C$7,"_",$A16,IF($G$4="Cuaderno de Estudio","_small",CONCATENATE(IF(I16="","","n"),IF(LEFT($G$5,1)="F",".jpg",".png")))),"")</f>
        <v>MA_11_01_REC80_IMG07.png</v>
      </c>
      <c r="G16" s="14" t="str">
        <f>IF(F16&lt;&gt;"",IF($G$4="Recurso",IF(LEFT($G$5,1)="M",VLOOKUP($G$5,'Definición técnica de imagenes'!$A$3:$G$17,5,FALSE),IF($G$5="F1",'Definición técnica de imagenes'!$E$15,'Definición técnica de imagenes'!$F$13)),'Definición técnica de imagenes'!$E$16),"")</f>
        <v>273 x 51 px</v>
      </c>
      <c r="H16" s="14" t="str">
        <f t="shared" si="5"/>
        <v/>
      </c>
      <c r="I16" s="14" t="str">
        <f>IF(OR(B16&lt;&gt;"",J16&lt;&gt;""),IF($G$4="Recurso",IF(LEFT($G$5,1)="M",IF(VLOOKUP($G$5,'Definición técnica de imagenes'!$A$3:$G$17,6,FALSE)=0,"",VLOOKUP($G$5,'Definición técnica de imagenes'!$A$3:$G$17,6,FALSE)),IF($G$5="F1","","")),'Definición técnica de imagenes'!$F$16),"")</f>
        <v/>
      </c>
      <c r="J16" s="14"/>
      <c r="K16" s="66" t="s">
        <v>164</v>
      </c>
    </row>
    <row r="17" spans="1:11" s="12" customFormat="1" ht="156" customHeight="1" x14ac:dyDescent="0.25">
      <c r="A17" s="13" t="s">
        <v>160</v>
      </c>
      <c r="B17" s="68">
        <v>246807351</v>
      </c>
      <c r="C17" s="22" t="str">
        <f t="shared" ref="C17" si="10">IF(OR(B17&lt;&gt;"",J17&lt;&gt;""),IF($G$4="Recurso",CONCATENATE($G$4," ",$G$5),$G$4),"")</f>
        <v>Recurso M10B</v>
      </c>
      <c r="D17" s="14" t="s">
        <v>145</v>
      </c>
      <c r="E17" s="14" t="s">
        <v>146</v>
      </c>
      <c r="F17" s="14" t="str">
        <f t="shared" ref="F17" si="11">IF(OR(B17&lt;&gt;"",J17&lt;&gt;""),CONCATENATE($C$7,"_",$A17,IF($G$4="Cuaderno de Estudio","_small",CONCATENATE(IF(I17="","","n"),IF(LEFT($G$5,1)="F",".jpg",".png")))),"")</f>
        <v>MA_11_01_REC80_IMG08.png</v>
      </c>
      <c r="G17" s="14" t="str">
        <f>IF(F17&lt;&gt;"",IF($G$4="Recurso",IF(LEFT($G$5,1)="M",VLOOKUP($G$5,'Definición técnica de imagenes'!$A$3:$G$17,5,FALSE),IF($G$5="F1",'Definición técnica de imagenes'!$E$15,'Definición técnica de imagenes'!$F$13)),'Definición técnica de imagenes'!$E$16),"")</f>
        <v>273 x 51 px</v>
      </c>
      <c r="H17" s="14" t="str">
        <f t="shared" si="5"/>
        <v/>
      </c>
      <c r="I17" s="14" t="str">
        <f>IF(OR(B17&lt;&gt;"",J17&lt;&gt;""),IF($G$4="Recurso",IF(LEFT($G$5,1)="M",IF(VLOOKUP($G$5,'Definición técnica de imagenes'!$A$3:$G$17,6,FALSE)=0,"",VLOOKUP($G$5,'Definición técnica de imagenes'!$A$3:$G$17,6,FALSE)),IF($G$5="F1","","")),'Definición técnica de imagenes'!$F$16),"")</f>
        <v/>
      </c>
      <c r="J17" s="14"/>
      <c r="K17" s="15" t="s">
        <v>163</v>
      </c>
    </row>
    <row r="18" spans="1:11" s="12" customFormat="1" ht="184.5" customHeight="1" x14ac:dyDescent="0.25">
      <c r="A18" s="13" t="s">
        <v>161</v>
      </c>
      <c r="B18" s="68">
        <v>246807352</v>
      </c>
      <c r="C18" s="22" t="str">
        <f t="shared" ref="C18" si="12">IF(OR(B18&lt;&gt;"",J18&lt;&gt;""),IF($G$4="Recurso",CONCATENATE($G$4," ",$G$5),$G$4),"")</f>
        <v>Recurso M10B</v>
      </c>
      <c r="D18" s="14" t="s">
        <v>145</v>
      </c>
      <c r="E18" s="14" t="s">
        <v>146</v>
      </c>
      <c r="F18" s="14" t="str">
        <f t="shared" ref="F18" si="13">IF(OR(B18&lt;&gt;"",J18&lt;&gt;""),CONCATENATE($C$7,"_",$A18,IF($G$4="Cuaderno de Estudio","_small",CONCATENATE(IF(I18="","","n"),IF(LEFT($G$5,1)="F",".jpg",".png")))),"")</f>
        <v>MA_11_01_REC80_IMG09.png</v>
      </c>
      <c r="G18" s="14" t="str">
        <f>IF(F18&lt;&gt;"",IF($G$4="Recurso",IF(LEFT($G$5,1)="M",VLOOKUP($G$5,'Definición técnica de imagenes'!$A$3:$G$17,5,FALSE),IF($G$5="F1",'Definición técnica de imagenes'!$E$15,'Definición técnica de imagenes'!$F$13)),'Definición técnica de imagenes'!$E$16),"")</f>
        <v>273 x 51 px</v>
      </c>
      <c r="H18" s="14" t="str">
        <f t="shared" ref="H18:H49" si="14">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t="s">
        <v>162</v>
      </c>
    </row>
    <row r="19" spans="1:11" s="12" customFormat="1" x14ac:dyDescent="0.25">
      <c r="A19" s="13"/>
      <c r="B19" s="22"/>
      <c r="C19" s="22"/>
      <c r="D19" s="14"/>
      <c r="E19" s="14"/>
      <c r="F19" s="14" t="str">
        <f t="shared" ref="F19:F49" si="15">IF(OR(B19&lt;&gt;"",J19&lt;&gt;""),CONCATENATE($C$7,"_",$A19,IF($G$4="Cuaderno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14"/>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15"/>
        <v/>
      </c>
      <c r="G20" s="14" t="str">
        <f>IF(F20&lt;&gt;"",IF($G$4="Recurso",IF(LEFT($G$5,1)="M",VLOOKUP($G$5,'Definición técnica de imagenes'!$A$3:$G$17,5,FALSE),IF($G$5="F1",'Definición técnica de imagenes'!$E$15,'Definición técnica de imagenes'!$F$13)),'Definición técnica de imagenes'!$E$16),"")</f>
        <v/>
      </c>
      <c r="H20" s="14" t="str">
        <f t="shared" si="14"/>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15"/>
        <v/>
      </c>
      <c r="G21" s="14" t="str">
        <f>IF(F21&lt;&gt;"",IF($G$4="Recurso",IF(LEFT($G$5,1)="M",VLOOKUP($G$5,'Definición técnica de imagenes'!$A$3:$G$17,5,FALSE),IF($G$5="F1",'Definición técnica de imagenes'!$E$15,'Definición técnica de imagenes'!$F$13)),'Definición técnica de imagenes'!$E$16),"")</f>
        <v/>
      </c>
      <c r="H21" s="14" t="str">
        <f t="shared" si="14"/>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15"/>
        <v/>
      </c>
      <c r="G22" s="14" t="str">
        <f>IF(F22&lt;&gt;"",IF($G$4="Recurso",IF(LEFT($G$5,1)="M",VLOOKUP($G$5,'Definición técnica de imagenes'!$A$3:$G$17,5,FALSE),IF($G$5="F1",'Definición técnica de imagenes'!$E$15,'Definición técnica de imagenes'!$F$13)),'Definición técnica de imagenes'!$E$16),"")</f>
        <v/>
      </c>
      <c r="H22" s="14" t="str">
        <f t="shared" si="14"/>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15"/>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15"/>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5"/>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5"/>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5"/>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5"/>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5"/>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5"/>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5"/>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5"/>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5"/>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5"/>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5"/>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5"/>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5"/>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5"/>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5"/>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5"/>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5"/>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5"/>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5"/>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5"/>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5"/>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5"/>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5"/>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5"/>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5"/>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16">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17">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6"/>
        <v/>
      </c>
      <c r="G51" s="14" t="str">
        <f>IF(F51&lt;&gt;"",IF($G$4="Recurso",IF(LEFT($G$5,1)="M",VLOOKUP($G$5,'Definición técnica de imagenes'!$A$3:$G$17,5,FALSE),IF($G$5="F1",'Definición técnica de imagenes'!$E$15,'Definición técnica de imagenes'!$F$13)),'Definición técnica de imagenes'!$E$16),"")</f>
        <v/>
      </c>
      <c r="H51" s="14" t="str">
        <f t="shared" si="1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6"/>
        <v/>
      </c>
      <c r="G52" s="14" t="str">
        <f>IF(F52&lt;&gt;"",IF($G$4="Recurso",IF(LEFT($G$5,1)="M",VLOOKUP($G$5,'Definición técnica de imagenes'!$A$3:$G$17,5,FALSE),IF($G$5="F1",'Definición técnica de imagenes'!$E$15,'Definición técnica de imagenes'!$F$13)),'Definición técnica de imagenes'!$E$16),"")</f>
        <v/>
      </c>
      <c r="H52" s="14" t="str">
        <f t="shared" si="1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6"/>
        <v/>
      </c>
      <c r="G53" s="14" t="str">
        <f>IF(F53&lt;&gt;"",IF($G$4="Recurso",IF(LEFT($G$5,1)="M",VLOOKUP($G$5,'Definición técnica de imagenes'!$A$3:$G$17,5,FALSE),IF($G$5="F1",'Definición técnica de imagenes'!$E$15,'Definición técnica de imagenes'!$F$13)),'Definición técnica de imagenes'!$E$16),"")</f>
        <v/>
      </c>
      <c r="H53" s="14" t="str">
        <f t="shared" si="1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6"/>
        <v/>
      </c>
      <c r="G54" s="14" t="str">
        <f>IF(F54&lt;&gt;"",IF($G$4="Recurso",IF(LEFT($G$5,1)="M",VLOOKUP($G$5,'Definición técnica de imagenes'!$A$3:$G$17,5,FALSE),IF($G$5="F1",'Definición técnica de imagenes'!$E$15,'Definición técnica de imagenes'!$F$13)),'Definición técnica de imagenes'!$E$16),"")</f>
        <v/>
      </c>
      <c r="H54" s="14" t="str">
        <f t="shared" si="17"/>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6"/>
        <v/>
      </c>
      <c r="G55" s="14" t="str">
        <f>IF(F55&lt;&gt;"",IF($G$4="Recurso",IF(LEFT($G$5,1)="M",VLOOKUP($G$5,'Definición técnica de imagenes'!$A$3:$G$17,5,FALSE),IF($G$5="F1",'Definición técnica de imagenes'!$E$15,'Definición técnica de imagenes'!$F$13)),'Definición técnica de imagenes'!$E$16),"")</f>
        <v/>
      </c>
      <c r="H55" s="14" t="str">
        <f t="shared" si="1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6"/>
        <v/>
      </c>
      <c r="G56" s="14" t="str">
        <f>IF(F56&lt;&gt;"",IF($G$4="Recurso",IF(LEFT($G$5,1)="M",VLOOKUP($G$5,'Definición técnica de imagenes'!$A$3:$G$17,5,FALSE),IF($G$5="F1",'Definición técnica de imagenes'!$E$15,'Definición técnica de imagenes'!$F$13)),'Definición técnica de imagenes'!$E$16),"")</f>
        <v/>
      </c>
      <c r="H56" s="14" t="str">
        <f t="shared" si="1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6"/>
        <v/>
      </c>
      <c r="G57" s="14" t="str">
        <f>IF(F57&lt;&gt;"",IF($G$4="Recurso",IF(LEFT($G$5,1)="M",VLOOKUP($G$5,'Definición técnica de imagenes'!$A$3:$G$17,5,FALSE),IF($G$5="F1",'Definición técnica de imagenes'!$E$15,'Definición técnica de imagenes'!$F$13)),'Definición técnica de imagenes'!$E$16),"")</f>
        <v/>
      </c>
      <c r="H57" s="14" t="str">
        <f t="shared" si="1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6"/>
        <v/>
      </c>
      <c r="G58" s="14" t="str">
        <f>IF(F58&lt;&gt;"",IF($G$4="Recurso",IF(LEFT($G$5,1)="M",VLOOKUP($G$5,'Definición técnica de imagenes'!$A$3:$G$17,5,FALSE),IF($G$5="F1",'Definición técnica de imagenes'!$E$15,'Definición técnica de imagenes'!$F$13)),'Definición técnica de imagenes'!$E$16),"")</f>
        <v/>
      </c>
      <c r="H58" s="14" t="str">
        <f t="shared" si="1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6"/>
        <v/>
      </c>
      <c r="G59" s="14" t="str">
        <f>IF(F59&lt;&gt;"",IF($G$4="Recurso",IF(LEFT($G$5,1)="M",VLOOKUP($G$5,'Definición técnica de imagenes'!$A$3:$G$17,5,FALSE),IF($G$5="F1",'Definición técnica de imagenes'!$E$15,'Definición técnica de imagenes'!$F$13)),'Definición técnica de imagenes'!$E$16),"")</f>
        <v/>
      </c>
      <c r="H59" s="14" t="str">
        <f t="shared" si="1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6"/>
        <v/>
      </c>
      <c r="G60" s="14" t="str">
        <f>IF(F60&lt;&gt;"",IF($G$4="Recurso",IF(LEFT($G$5,1)="M",VLOOKUP($G$5,'Definición técnica de imagenes'!$A$3:$G$17,5,FALSE),IF($G$5="F1",'Definición técnica de imagenes'!$E$15,'Definición técnica de imagenes'!$F$13)),'Definición técnica de imagenes'!$E$16),"")</f>
        <v/>
      </c>
      <c r="H60" s="14" t="str">
        <f t="shared" si="1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6"/>
        <v/>
      </c>
      <c r="G61" s="14" t="str">
        <f>IF(F61&lt;&gt;"",IF($G$4="Recurso",IF(LEFT($G$5,1)="M",VLOOKUP($G$5,'Definición técnica de imagenes'!$A$3:$G$17,5,FALSE),IF($G$5="F1",'Definición técnica de imagenes'!$E$15,'Definición técnica de imagenes'!$F$13)),'Definición técnica de imagenes'!$E$16),"")</f>
        <v/>
      </c>
      <c r="H61" s="14" t="str">
        <f t="shared" si="1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6"/>
        <v/>
      </c>
      <c r="G62" s="14" t="str">
        <f>IF(F62&lt;&gt;"",IF($G$4="Recurso",IF(LEFT($G$5,1)="M",VLOOKUP($G$5,'Definición técnica de imagenes'!$A$3:$G$17,5,FALSE),IF($G$5="F1",'Definición técnica de imagenes'!$E$15,'Definición técnica de imagenes'!$F$13)),'Definición técnica de imagenes'!$E$16),"")</f>
        <v/>
      </c>
      <c r="H62" s="14" t="str">
        <f t="shared" si="1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6"/>
        <v/>
      </c>
      <c r="G63" s="14" t="str">
        <f>IF(F63&lt;&gt;"",IF($G$4="Recurso",IF(LEFT($G$5,1)="M",VLOOKUP($G$5,'Definición técnica de imagenes'!$A$3:$G$17,5,FALSE),IF($G$5="F1",'Definición técnica de imagenes'!$E$15,'Definición técnica de imagenes'!$F$13)),'Definición técnica de imagenes'!$E$16),"")</f>
        <v/>
      </c>
      <c r="H63" s="14" t="str">
        <f t="shared" si="1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6"/>
        <v/>
      </c>
      <c r="G64" s="14" t="str">
        <f>IF(F64&lt;&gt;"",IF($G$4="Recurso",IF(LEFT($G$5,1)="M",VLOOKUP($G$5,'Definición técnica de imagenes'!$A$3:$G$17,5,FALSE),IF($G$5="F1",'Definición técnica de imagenes'!$E$15,'Definición técnica de imagenes'!$F$13)),'Definición técnica de imagenes'!$E$16),"")</f>
        <v/>
      </c>
      <c r="H64" s="14" t="str">
        <f t="shared" si="1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6"/>
        <v/>
      </c>
      <c r="G65" s="14" t="str">
        <f>IF(F65&lt;&gt;"",IF($G$4="Recurso",IF(LEFT($G$5,1)="M",VLOOKUP($G$5,'Definición técnica de imagenes'!$A$3:$G$17,5,FALSE),IF($G$5="F1",'Definición técnica de imagenes'!$E$15,'Definición técnica de imagenes'!$F$13)),'Definición técnica de imagenes'!$E$16),"")</f>
        <v/>
      </c>
      <c r="H65" s="14" t="str">
        <f t="shared" si="1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6"/>
        <v/>
      </c>
      <c r="G66" s="14" t="str">
        <f>IF(F66&lt;&gt;"",IF($G$4="Recurso",IF(LEFT($G$5,1)="M",VLOOKUP($G$5,'Definición técnica de imagenes'!$A$3:$G$17,5,FALSE),IF($G$5="F1",'Definición técnica de imagenes'!$E$15,'Definición técnica de imagenes'!$F$13)),'Definición técnica de imagenes'!$E$16),"")</f>
        <v/>
      </c>
      <c r="H66" s="14" t="str">
        <f t="shared" si="1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2015-04-06T04:07:01Z</dcterms:modified>
</cp:coreProperties>
</file>