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9\Solicitudes_graficas_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H25" i="1"/>
  <c r="H24" i="1"/>
  <c r="H23" i="1"/>
  <c r="H22" i="1"/>
  <c r="H21" i="1"/>
  <c r="H20"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H18" i="1" l="1"/>
  <c r="F18" i="1"/>
  <c r="G18" i="1" s="1"/>
  <c r="A19" i="1"/>
  <c r="F19" i="1" l="1"/>
  <c r="G19" i="1" s="1"/>
  <c r="H19" i="1"/>
  <c r="A20" i="1"/>
  <c r="F20" i="1" s="1"/>
  <c r="G20" i="1" s="1"/>
  <c r="A21" i="1" l="1"/>
  <c r="F21" i="1" s="1"/>
  <c r="G21" i="1" s="1"/>
  <c r="A22" i="1" l="1"/>
  <c r="F22" i="1" s="1"/>
  <c r="G22" i="1" s="1"/>
  <c r="A23" i="1" l="1"/>
  <c r="F23" i="1" s="1"/>
  <c r="G23" i="1" s="1"/>
  <c r="A24" i="1" l="1"/>
  <c r="F24" i="1" s="1"/>
  <c r="G24" i="1" s="1"/>
  <c r="A25" i="1" l="1"/>
  <c r="F25" i="1" s="1"/>
  <c r="G25" i="1" s="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<sst xmlns="http://schemas.openxmlformats.org/spreadsheetml/2006/main" count="422" uniqueCount="197">
  <si>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</si>
  <si>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</si>
  <si>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</si>
  <si>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</si>
  <si>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</si>
  <si>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</si>
  <si>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</si>
  <si>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</si>
  <si>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</si>
  <si>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</si>
  <si>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</si>
  <si>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</si>
  <si>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</si>
  <si>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</si>
  <si>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</si>
  <si>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</si>
  <si>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</si>
  <si>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</si>
  <si>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</si>
  <si>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</si>
  <si>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</si>
  <si>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</si>
  <si>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</si>
  <si>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</si>
  <si>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</si>
  <si>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</si>
  <si>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</si>
  <si>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</si>
  <si>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</si>
  <si>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</si>
  <si>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</si>
  <si>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</si>
  <si>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</si>
  <si>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</si>
  <si>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</si>
  <si>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</si>
  <si>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</si>
  <si>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</si>
  <si>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</si>
  <si>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</si>
  <si>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</si>
  <si>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</si>
  <si>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</si>
  <si>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</si>
  <si>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</si>
  <si>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</si>
  <si>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</si>
  <si>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</si>
  <si>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</si>
  <si>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</si>
  <si>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</si>
  <si>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</si>
  <si>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</si>
  <si>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</si>
  <si>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</si>
  <si>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</si>
  <si>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</si>
  <si>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</si>
  <si>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</si>
  <si>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</si>
  <si>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</si>
  <si>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</si>
  <si>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</si>
  <si>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</si>
  <si>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</si>
  <si>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</si>
  <si>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</si>
  <si>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</si>
  <si>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</si>
  <si>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</si>
  <si>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</si>
  <si>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</si>
  <si>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</si>
  <si>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</si>
  <si>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</si>
  <si>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</si>
  <si>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</si>
  <si>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</si>
  <si>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</si>
  <si>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</si>
  <si>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</si>
  <si>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</si>
  <si>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</si>
  <si>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</si>
  <si>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</si>
  <si>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</si>
  <si>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</si>
  <si>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</si>
  <si>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</si>
  <si>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</si>
  <si>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</si>
  <si>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</si>
  <si>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</si>
  <si>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</si>
  <si>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</si>
  <si>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</si>
  <si>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</si>
  <si>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</si>
  <si>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</si>
  <si>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</si>
  <si>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</si>
  <si>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</si>
  <si>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</si>
  <si>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</si>
  <si>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</si>
  <si>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</si>
  <si>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</si>
  <si>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</si>
  <si>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</si>
  <si>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</si>
  <si>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</si>
  <si>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</si>
  <si>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</si>
  <si>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</si>
  <si>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</si>
  <si>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</si>
  <si>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</si>
  <si>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</si>
  <si>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</si>
  <si>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</si>
  <si>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</si>
  <si>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</si>
  <si>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</si>
  <si>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</si>
  <si>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</si>
  <si>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</si>
  <si>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</si>
  <si>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</si>
  <si>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</si>
  <si>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</si>
  <si>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</si>
  <si>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</si>
  <si>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</si>
  <si>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</si>
  <si>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</si>
  <si>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</si>
  <si>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</si>
  <si>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</si>
  <si>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</si>
  <si>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</si>
  <si>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</si>
  <si>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</si>
  <si>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</si>
  <si>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</si>
  <si>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</si>
  <si>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</si>
  <si>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</si>
  <si>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</si>
  <si>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</si>
  <si>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</si>
  <si>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</si>
  <si>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</si>
  <si>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</si>
  <si>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</si>
  <si>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</si>
  <si>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</si>
  <si>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</si>
  <si>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</si>
  <si>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</si>
  <si>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</si>
  <si>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</si>
  <si>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</si>
  <si>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</si>
  <si>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</si>
  <si>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</si>
  <si>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</si>
  <si>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</si>
  <si>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</si>
  <si>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</si>
  <si>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</si>
  <si>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</si>
  <si>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</si>
  <si>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</si>
  <si>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</si>
  <si>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</si>
  <si>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</si>
  <si>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</si>
  <si>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</si>
  <si>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</si>
  <si>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</si>
  <si>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</si>
  <si>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</si>
  <si>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</si>
  <si>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</si>
  <si>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</si>
  <si>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</si>
  <si>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</si>
  <si>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observaciones</t>
  </si>
  <si>
    <t>Los triángulos y los cuadrilateros</t>
  </si>
  <si>
    <t>Josué Malagón</t>
  </si>
  <si>
    <t>MA_08_09_CO_REC80</t>
  </si>
  <si>
    <t>Ilustración</t>
  </si>
  <si>
    <t>letras deben estar en mayúscula y cursiva, resaltar los puntos que se indican</t>
  </si>
  <si>
    <t>letras deben estar en mayúscula y cursiva, resaltar los puntos que se indican, tener cuidado con los nombres de las letras griegas y sombrear los ángulos que se indican</t>
  </si>
  <si>
    <t>letras deben estar en mayúscula y cursiva, resaltar los puntos que se indican, sombrear los ángulos que se indican</t>
  </si>
  <si>
    <t xml:space="preserve">letras deben estar en mayúscula y cursiva, resaltar los puntos que se indican, sombrear los ángulos que se indican, </t>
  </si>
  <si>
    <t xml:space="preserve">letras deben estar en mayúscula y cursiva, resaltar los puntos que se indican, sombrear los triángulos que se indican,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</si>
</sst>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6" Type="http://schemas.openxmlformats.org/officeDocument/2006/relationships/image" Target="../media/image16.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18</xdr:col>
      <xdr:colOff>115455</xdr:colOff>
      <xdr:row>9</xdr:row>
      <xdr:rowOff>2708275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119313"/>
          <a:ext cx="4846205" cy="2708275"/>
        </a:xfrm>
        <a:prstGeom prst="rect">
          <a:avLst/>
        </a:prstGeom>
      </xdr:spPr>
    </xdr:pic>
    <xdr:clientData/>
  </xdr:twoCellAnchor>
  <xdr:twoCellAnchor editAs="oneCell">
    <xdr:from>
      <xdr:col>10</xdr:col>
      <xdr:colOff>0</xdr:colOff>
      <xdr:row>10</xdr:row>
      <xdr:rowOff>0</xdr:rowOff>
    </xdr:from>
    <xdr:to>
      <xdr:col>16</xdr:col>
      <xdr:colOff>673289</xdr:colOff>
      <xdr:row>10</xdr:row>
      <xdr:rowOff>2543175</xdr:rowOff>
    </xdr:to>
    <xdr:pic>
      <xdr:nvPicPr>
        <xdr:cNvPr id="13" name="Imagen 1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5400" y="4886325"/>
          <a:ext cx="3759389" cy="2543175"/>
        </a:xfrm>
        <a:prstGeom prst="rect">
          <a:avLst/>
        </a:prstGeom>
      </xdr:spPr>
    </xdr:pic>
    <xdr:clientData/>
  </xdr:twoCellAnchor>
  <xdr:twoCellAnchor editAs="oneCell">
    <xdr:from>
      <xdr:col>10</xdr:col>
      <xdr:colOff>0</xdr:colOff>
      <xdr:row>11</xdr:row>
      <xdr:rowOff>0</xdr:rowOff>
    </xdr:from>
    <xdr:to>
      <xdr:col>16</xdr:col>
      <xdr:colOff>592435</xdr:colOff>
      <xdr:row>11</xdr:row>
      <xdr:rowOff>2524125</xdr:rowOff>
    </xdr:to>
    <xdr:pic>
      <xdr:nvPicPr>
        <xdr:cNvPr id="14" name="Imagen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535400" y="7658100"/>
          <a:ext cx="3678535" cy="2524125"/>
        </a:xfrm>
        <a:prstGeom prst="rect">
          <a:avLst/>
        </a:prstGeom>
      </xdr:spPr>
    </xdr:pic>
    <xdr:clientData/>
  </xdr:twoCellAnchor>
  <xdr:twoCellAnchor editAs="oneCell">
    <xdr:from>
      <xdr:col>10</xdr:col>
      <xdr:colOff>0</xdr:colOff>
      <xdr:row>12</xdr:row>
      <xdr:rowOff>0</xdr:rowOff>
    </xdr:from>
    <xdr:to>
      <xdr:col>16</xdr:col>
      <xdr:colOff>284284</xdr:colOff>
      <xdr:row>12</xdr:row>
      <xdr:rowOff>2746465</xdr:rowOff>
    </xdr:to>
    <xdr:pic>
      <xdr:nvPicPr>
        <xdr:cNvPr id="15" name="Imagen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535400" y="10420350"/>
          <a:ext cx="3370384" cy="2746465"/>
        </a:xfrm>
        <a:prstGeom prst="rect">
          <a:avLst/>
        </a:prstGeom>
      </xdr:spPr>
    </xdr:pic>
    <xdr:clientData/>
  </xdr:twoCellAnchor>
  <xdr:twoCellAnchor editAs="oneCell">
    <xdr:from>
      <xdr:col>10</xdr:col>
      <xdr:colOff>0</xdr:colOff>
      <xdr:row>12</xdr:row>
      <xdr:rowOff>0</xdr:rowOff>
    </xdr:from>
    <xdr:to>
      <xdr:col>17</xdr:col>
      <xdr:colOff>151668</xdr:colOff>
      <xdr:row>12</xdr:row>
      <xdr:rowOff>2409052</xdr:rowOff>
    </xdr:to>
    <xdr:pic>
      <xdr:nvPicPr>
        <xdr:cNvPr id="16" name="Imagen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535400" y="10420350"/>
          <a:ext cx="4066443" cy="2409052"/>
        </a:xfrm>
        <a:prstGeom prst="rect">
          <a:avLst/>
        </a:prstGeom>
      </xdr:spPr>
    </xdr:pic>
    <xdr:clientData/>
  </xdr:twoCellAnchor>
  <xdr:twoCellAnchor editAs="oneCell">
    <xdr:from>
      <xdr:col>10</xdr:col>
      <xdr:colOff>0</xdr:colOff>
      <xdr:row>13</xdr:row>
      <xdr:rowOff>0</xdr:rowOff>
    </xdr:from>
    <xdr:to>
      <xdr:col>17</xdr:col>
      <xdr:colOff>151668</xdr:colOff>
      <xdr:row>13</xdr:row>
      <xdr:rowOff>2409052</xdr:rowOff>
    </xdr:to>
    <xdr:pic>
      <xdr:nvPicPr>
        <xdr:cNvPr id="17" name="Imagen 1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535400" y="13192125"/>
          <a:ext cx="4066443" cy="2409052"/>
        </a:xfrm>
        <a:prstGeom prst="rect">
          <a:avLst/>
        </a:prstGeom>
      </xdr:spPr>
    </xdr:pic>
    <xdr:clientData/>
  </xdr:twoCellAnchor>
  <xdr:twoCellAnchor editAs="oneCell">
    <xdr:from>
      <xdr:col>10</xdr:col>
      <xdr:colOff>0</xdr:colOff>
      <xdr:row>14</xdr:row>
      <xdr:rowOff>0</xdr:rowOff>
    </xdr:from>
    <xdr:to>
      <xdr:col>18</xdr:col>
      <xdr:colOff>86320</xdr:colOff>
      <xdr:row>14</xdr:row>
      <xdr:rowOff>2701132</xdr:rowOff>
    </xdr:to>
    <xdr:pic>
      <xdr:nvPicPr>
        <xdr:cNvPr id="18" name="Imagen 1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535400" y="15973425"/>
          <a:ext cx="4829770" cy="2701132"/>
        </a:xfrm>
        <a:prstGeom prst="rect">
          <a:avLst/>
        </a:prstGeom>
      </xdr:spPr>
    </xdr:pic>
    <xdr:clientData/>
  </xdr:twoCellAnchor>
  <xdr:twoCellAnchor editAs="oneCell">
    <xdr:from>
      <xdr:col>10</xdr:col>
      <xdr:colOff>0</xdr:colOff>
      <xdr:row>15</xdr:row>
      <xdr:rowOff>0</xdr:rowOff>
    </xdr:from>
    <xdr:to>
      <xdr:col>17</xdr:col>
      <xdr:colOff>329413</xdr:colOff>
      <xdr:row>15</xdr:row>
      <xdr:rowOff>2637692</xdr:rowOff>
    </xdr:to>
    <xdr:pic>
      <xdr:nvPicPr>
        <xdr:cNvPr id="19" name="Imagen 1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535400" y="18754725"/>
          <a:ext cx="4244188" cy="2637692"/>
        </a:xfrm>
        <a:prstGeom prst="rect">
          <a:avLst/>
        </a:prstGeom>
      </xdr:spPr>
    </xdr:pic>
    <xdr:clientData/>
  </xdr:twoCellAnchor>
  <xdr:twoCellAnchor editAs="oneCell">
    <xdr:from>
      <xdr:col>10</xdr:col>
      <xdr:colOff>0</xdr:colOff>
      <xdr:row>16</xdr:row>
      <xdr:rowOff>0</xdr:rowOff>
    </xdr:from>
    <xdr:to>
      <xdr:col>17</xdr:col>
      <xdr:colOff>591283</xdr:colOff>
      <xdr:row>16</xdr:row>
      <xdr:rowOff>2642976</xdr:rowOff>
    </xdr:to>
    <xdr:pic>
      <xdr:nvPicPr>
        <xdr:cNvPr id="20" name="Imagen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535400" y="21564600"/>
          <a:ext cx="4506058" cy="2642976"/>
        </a:xfrm>
        <a:prstGeom prst="rect">
          <a:avLst/>
        </a:prstGeom>
      </xdr:spPr>
    </xdr:pic>
    <xdr:clientData/>
  </xdr:twoCellAnchor>
  <xdr:twoCellAnchor editAs="oneCell">
    <xdr:from>
      <xdr:col>10</xdr:col>
      <xdr:colOff>0</xdr:colOff>
      <xdr:row>17</xdr:row>
      <xdr:rowOff>0</xdr:rowOff>
    </xdr:from>
    <xdr:to>
      <xdr:col>18</xdr:col>
      <xdr:colOff>125889</xdr:colOff>
      <xdr:row>18</xdr:row>
      <xdr:rowOff>33339</xdr:rowOff>
    </xdr:to>
    <xdr:pic>
      <xdr:nvPicPr>
        <xdr:cNvPr id="21" name="Imagen 20"/>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535400" y="24326850"/>
          <a:ext cx="4869339" cy="2738439"/>
        </a:xfrm>
        <a:prstGeom prst="rect">
          <a:avLst/>
        </a:prstGeom>
      </xdr:spPr>
    </xdr:pic>
    <xdr:clientData/>
  </xdr:twoCellAnchor>
  <xdr:twoCellAnchor editAs="oneCell">
    <xdr:from>
      <xdr:col>10</xdr:col>
      <xdr:colOff>0</xdr:colOff>
      <xdr:row>18</xdr:row>
      <xdr:rowOff>0</xdr:rowOff>
    </xdr:from>
    <xdr:to>
      <xdr:col>18</xdr:col>
      <xdr:colOff>104325</xdr:colOff>
      <xdr:row>18</xdr:row>
      <xdr:rowOff>2738438</xdr:rowOff>
    </xdr:to>
    <xdr:pic>
      <xdr:nvPicPr>
        <xdr:cNvPr id="22" name="Imagen 21"/>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535400" y="27031950"/>
          <a:ext cx="4847775" cy="2738438"/>
        </a:xfrm>
        <a:prstGeom prst="rect">
          <a:avLst/>
        </a:prstGeom>
      </xdr:spPr>
    </xdr:pic>
    <xdr:clientData/>
  </xdr:twoCellAnchor>
  <xdr:twoCellAnchor editAs="oneCell">
    <xdr:from>
      <xdr:col>10</xdr:col>
      <xdr:colOff>0</xdr:colOff>
      <xdr:row>19</xdr:row>
      <xdr:rowOff>0</xdr:rowOff>
    </xdr:from>
    <xdr:to>
      <xdr:col>18</xdr:col>
      <xdr:colOff>36991</xdr:colOff>
      <xdr:row>19</xdr:row>
      <xdr:rowOff>2643981</xdr:rowOff>
    </xdr:to>
    <xdr:pic>
      <xdr:nvPicPr>
        <xdr:cNvPr id="23" name="Imagen 22"/>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6535400" y="29813250"/>
          <a:ext cx="4780441" cy="2643981"/>
        </a:xfrm>
        <a:prstGeom prst="rect">
          <a:avLst/>
        </a:prstGeom>
      </xdr:spPr>
    </xdr:pic>
    <xdr:clientData/>
  </xdr:twoCellAnchor>
  <xdr:twoCellAnchor editAs="oneCell">
    <xdr:from>
      <xdr:col>10</xdr:col>
      <xdr:colOff>0</xdr:colOff>
      <xdr:row>20</xdr:row>
      <xdr:rowOff>0</xdr:rowOff>
    </xdr:from>
    <xdr:to>
      <xdr:col>17</xdr:col>
      <xdr:colOff>799553</xdr:colOff>
      <xdr:row>20</xdr:row>
      <xdr:rowOff>2639218</xdr:rowOff>
    </xdr:to>
    <xdr:pic>
      <xdr:nvPicPr>
        <xdr:cNvPr id="24" name="Imagen 23"/>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6535400" y="32642175"/>
          <a:ext cx="4714328" cy="2639218"/>
        </a:xfrm>
        <a:prstGeom prst="rect">
          <a:avLst/>
        </a:prstGeom>
      </xdr:spPr>
    </xdr:pic>
    <xdr:clientData/>
  </xdr:twoCellAnchor>
  <xdr:twoCellAnchor editAs="oneCell">
    <xdr:from>
      <xdr:col>10</xdr:col>
      <xdr:colOff>0</xdr:colOff>
      <xdr:row>21</xdr:row>
      <xdr:rowOff>0</xdr:rowOff>
    </xdr:from>
    <xdr:to>
      <xdr:col>18</xdr:col>
      <xdr:colOff>66370</xdr:colOff>
      <xdr:row>21</xdr:row>
      <xdr:rowOff>2673027</xdr:rowOff>
    </xdr:to>
    <xdr:pic>
      <xdr:nvPicPr>
        <xdr:cNvPr id="25" name="Imagen 2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6535400" y="35433000"/>
          <a:ext cx="4809820" cy="2673027"/>
        </a:xfrm>
        <a:prstGeom prst="rect">
          <a:avLst/>
        </a:prstGeom>
      </xdr:spPr>
    </xdr:pic>
    <xdr:clientData/>
  </xdr:twoCellAnchor>
  <xdr:twoCellAnchor editAs="oneCell">
    <xdr:from>
      <xdr:col>10</xdr:col>
      <xdr:colOff>0</xdr:colOff>
      <xdr:row>22</xdr:row>
      <xdr:rowOff>0</xdr:rowOff>
    </xdr:from>
    <xdr:to>
      <xdr:col>18</xdr:col>
      <xdr:colOff>27742</xdr:colOff>
      <xdr:row>22</xdr:row>
      <xdr:rowOff>2606675</xdr:rowOff>
    </xdr:to>
    <xdr:pic>
      <xdr:nvPicPr>
        <xdr:cNvPr id="26" name="Imagen 25"/>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6535400" y="38785800"/>
          <a:ext cx="4771192" cy="2606675"/>
        </a:xfrm>
        <a:prstGeom prst="rect">
          <a:avLst/>
        </a:prstGeom>
      </xdr:spPr>
    </xdr:pic>
    <xdr:clientData/>
  </xdr:twoCellAnchor>
  <xdr:twoCellAnchor editAs="oneCell">
    <xdr:from>
      <xdr:col>10</xdr:col>
      <xdr:colOff>0</xdr:colOff>
      <xdr:row>23</xdr:row>
      <xdr:rowOff>0</xdr:rowOff>
    </xdr:from>
    <xdr:to>
      <xdr:col>18</xdr:col>
      <xdr:colOff>86215</xdr:colOff>
      <xdr:row>23</xdr:row>
      <xdr:rowOff>2643843</xdr:rowOff>
    </xdr:to>
    <xdr:pic>
      <xdr:nvPicPr>
        <xdr:cNvPr id="27" name="Imagen 26"/>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6535400" y="41433750"/>
          <a:ext cx="4829665" cy="2643843"/>
        </a:xfrm>
        <a:prstGeom prst="rect">
          <a:avLst/>
        </a:prstGeom>
      </xdr:spPr>
    </xdr:pic>
    <xdr:clientData/>
  </xdr:twoCellAnchor>
  <xdr:twoCellAnchor editAs="oneCell">
    <xdr:from>
      <xdr:col>10</xdr:col>
      <xdr:colOff>0</xdr:colOff>
      <xdr:row>24</xdr:row>
      <xdr:rowOff>0</xdr:rowOff>
    </xdr:from>
    <xdr:to>
      <xdr:col>17</xdr:col>
      <xdr:colOff>816131</xdr:colOff>
      <xdr:row>24</xdr:row>
      <xdr:rowOff>2651974</xdr:rowOff>
    </xdr:to>
    <xdr:pic>
      <xdr:nvPicPr>
        <xdr:cNvPr id="28" name="Imagen 27"/>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6535400" y="44319825"/>
          <a:ext cx="4730906" cy="26519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Normal="100" zoomScalePageLayoutView="140" workbookViewId="0">
      <pane ySplit="9" topLeftCell="A25" activePane="bottomLeft" state="frozen"/>
      <selection pane="bottomLeft" activeCell="J29" sqref="J2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9.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8</v>
      </c>
      <c r="D3" s="87"/>
      <c r="F3" s="79">
        <v>42443</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189</v>
      </c>
      <c r="D5" s="89"/>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216.75" customHeight="1" x14ac:dyDescent="0.25">
      <c r="A10" s="12" t="str">
        <f>IF(OR(B10&lt;&gt;"",J10&lt;&gt;""),"IMG01","")</f>
        <v>IMG01</v>
      </c>
      <c r="B10" s="62" t="s">
        <v>187</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MA_08_09_CO_REC80_IMG01.png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218.25" customHeight="1" x14ac:dyDescent="0.25">
      <c r="A11" s="12" t="str">
        <f t="shared" ref="A11:A18" si="3">IF(OR(B11&lt;&gt;"",J11&lt;&gt;""),CONCATENATE(LEFT(A10,3),IF(MID(A10,4,2)+1&lt;10,CONCATENATE("0",MID(A10,4,2)+1))),"")</f>
        <v>IMG02</v>
      </c>
      <c r="B11" s="62" t="s">
        <v>187</v>
      </c>
      <c r="C11" s="20" t="str">
        <f t="shared" si="0"/>
        <v>Recurso Diaporama F1</v>
      </c>
      <c r="D11" s="63" t="s">
        <v>191</v>
      </c>
      <c r="E11" s="63" t="s">
        <v>155</v>
      </c>
      <c r="F11" s="13" t="str">
        <f t="shared" ref="F11:F74" ca="1" si="4">IF(OR(B11&lt;&gt;"",J11&lt;&gt;""),CONCATENATE($C$7,"_",$A11,IF($G$4="Cuaderno de Estudio","_small",CONCATENATE(IF(I11="","","n"),IF(LEFT($G$5,1)="F",".jpg",".png")))),"")</f>
        <v>MA_08_09_CO_REC80_IMG02.png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217.5" customHeight="1" x14ac:dyDescent="0.25">
      <c r="A12" s="12" t="str">
        <f t="shared" si="3"/>
        <v>IMG03</v>
      </c>
      <c r="B12" s="62" t="s">
        <v>187</v>
      </c>
      <c r="C12" s="20" t="str">
        <f t="shared" si="0"/>
        <v>Recurso Diaporama F1</v>
      </c>
      <c r="D12" s="63" t="s">
        <v>191</v>
      </c>
      <c r="E12" s="63" t="s">
        <v>155</v>
      </c>
      <c r="F12" s="13" t="str">
        <f t="shared" ca="1" si="4"/>
        <v>MA_08_09_CO_REC80_IMG03.png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218.25" customHeight="1" x14ac:dyDescent="0.25">
      <c r="A13" s="12" t="str">
        <f t="shared" si="3"/>
        <v>IMG04</v>
      </c>
      <c r="B13" s="62" t="s">
        <v>187</v>
      </c>
      <c r="C13" s="20" t="str">
        <f t="shared" si="0"/>
        <v>Recurso Diaporama F1</v>
      </c>
      <c r="D13" s="63" t="s">
        <v>191</v>
      </c>
      <c r="E13" s="63" t="s">
        <v>155</v>
      </c>
      <c r="F13" s="13" t="str">
        <f t="shared" ca="1" si="4"/>
        <v>MA_08_09_CO_REC80_IMG04.png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219" customHeight="1" x14ac:dyDescent="0.25">
      <c r="A14" s="12" t="str">
        <f t="shared" si="3"/>
        <v>IMG05</v>
      </c>
      <c r="B14" s="62" t="s">
        <v>187</v>
      </c>
      <c r="C14" s="20" t="str">
        <f t="shared" si="0"/>
        <v>Recurso Diaporama F1</v>
      </c>
      <c r="D14" s="63" t="s">
        <v>191</v>
      </c>
      <c r="E14" s="63" t="s">
        <v>155</v>
      </c>
      <c r="F14" s="13" t="str">
        <f t="shared" ca="1" si="4"/>
        <v>MA_08_09_CO_REC80_IMG05.png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19" customHeight="1" x14ac:dyDescent="0.25">
      <c r="A15" s="12" t="str">
        <f t="shared" si="3"/>
        <v>IMG06</v>
      </c>
      <c r="B15" s="62" t="s">
        <v>187</v>
      </c>
      <c r="C15" s="20" t="str">
        <f t="shared" si="0"/>
        <v>Recurso Diaporama F1</v>
      </c>
      <c r="D15" s="63" t="s">
        <v>191</v>
      </c>
      <c r="E15" s="63" t="s">
        <v>155</v>
      </c>
      <c r="F15" s="13" t="str">
        <f t="shared" ca="1" si="4"/>
        <v>MA_08_09_CO_REC80_IMG06.png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193</v>
      </c>
      <c r="K15" s="66"/>
      <c r="O15" s="2" t="str">
        <f>'Definición técnica de imagenes'!A24</f>
        <v>F6B</v>
      </c>
    </row>
    <row r="16" spans="1:16" s="11" customFormat="1" ht="221.25" customHeight="1" x14ac:dyDescent="0.3">
      <c r="A16" s="12" t="str">
        <f t="shared" si="3"/>
        <v>IMG07</v>
      </c>
      <c r="B16" s="62" t="s">
        <v>187</v>
      </c>
      <c r="C16" s="20" t="str">
        <f t="shared" si="0"/>
        <v>Recurso Diaporama F1</v>
      </c>
      <c r="D16" s="63" t="s">
        <v>191</v>
      </c>
      <c r="E16" s="63" t="s">
        <v>155</v>
      </c>
      <c r="F16" s="13" t="str">
        <f t="shared" ca="1" si="4"/>
        <v>MA_08_09_CO_REC80_IMG07.png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c r="K16" s="67"/>
      <c r="O16" s="2" t="str">
        <f>'Definición técnica de imagenes'!A25</f>
        <v>F7</v>
      </c>
    </row>
    <row r="17" spans="1:15" s="11" customFormat="1" ht="217.5" customHeight="1" x14ac:dyDescent="0.25">
      <c r="A17" s="12" t="str">
        <f t="shared" si="3"/>
        <v>IMG08</v>
      </c>
      <c r="B17" s="62" t="s">
        <v>187</v>
      </c>
      <c r="C17" s="20" t="str">
        <f t="shared" si="0"/>
        <v>Recurso Diaporama F1</v>
      </c>
      <c r="D17" s="63" t="s">
        <v>191</v>
      </c>
      <c r="E17" s="63" t="s">
        <v>155</v>
      </c>
      <c r="F17" s="13" t="str">
        <f t="shared" ca="1" si="4"/>
        <v>MA_08_09_CO_REC80_IMG08.png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t="s">
        <v>194</v>
      </c>
      <c r="K17" s="66"/>
      <c r="O17" s="2" t="str">
        <f>'Definición técnica de imagenes'!A27</f>
        <v>F7B</v>
      </c>
    </row>
    <row r="18" spans="1:15" s="11" customFormat="1" ht="213" customHeight="1" x14ac:dyDescent="0.25">
      <c r="A18" s="12" t="str">
        <f t="shared" si="3"/>
        <v>IMG09</v>
      </c>
      <c r="B18" s="62" t="s">
        <v>187</v>
      </c>
      <c r="C18" s="20" t="str">
        <f t="shared" si="0"/>
        <v>Recurso Diaporama F1</v>
      </c>
      <c r="D18" s="63" t="s">
        <v>191</v>
      </c>
      <c r="E18" s="63" t="s">
        <v>155</v>
      </c>
      <c r="F18" s="13" t="str">
        <f t="shared" ca="1" si="4"/>
        <v>MA_08_09_CO_REC80_IMG09.png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4" t="s">
        <v>195</v>
      </c>
      <c r="K18" s="66"/>
      <c r="O18" s="2" t="str">
        <f>'Definición técnica de imagenes'!A30</f>
        <v>F8</v>
      </c>
    </row>
    <row r="19" spans="1:15" s="11" customFormat="1" ht="219" customHeight="1" x14ac:dyDescent="0.3">
      <c r="A19" s="12" t="str">
        <f t="shared" ref="A19:A50" si="6">IF(OR(B19&lt;&gt;"",J19&lt;&gt;""),CONCATENATE(LEFT(A18,3),IF(MID(A18,4,2)+1&lt;10,CONCATENATE("0",MID(A18,4,2)+1),MID(A18,4,2)+1)),"")</f>
        <v>IMG10</v>
      </c>
      <c r="B19" s="62" t="s">
        <v>187</v>
      </c>
      <c r="C19" s="20" t="str">
        <f t="shared" si="0"/>
        <v>Recurso Diaporama F1</v>
      </c>
      <c r="D19" s="63" t="s">
        <v>191</v>
      </c>
      <c r="E19" s="63" t="s">
        <v>155</v>
      </c>
      <c r="F19" s="13" t="str">
        <f t="shared" ca="1" si="4"/>
        <v>MA_08_09_CO_REC80_IMG10.png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t="s">
        <v>196</v>
      </c>
      <c r="K19" s="67"/>
      <c r="O19" s="2" t="str">
        <f>'Definición técnica de imagenes'!A31</f>
        <v>F10</v>
      </c>
    </row>
    <row r="20" spans="1:15" s="11" customFormat="1" ht="222.75" customHeight="1" x14ac:dyDescent="0.25">
      <c r="A20" s="12" t="str">
        <f t="shared" si="6"/>
        <v>IMG11</v>
      </c>
      <c r="B20" s="62" t="s">
        <v>187</v>
      </c>
      <c r="C20" s="20" t="str">
        <f t="shared" si="0"/>
        <v>Recurso Diaporama F1</v>
      </c>
      <c r="D20" s="63" t="s">
        <v>191</v>
      </c>
      <c r="E20" s="63" t="s">
        <v>155</v>
      </c>
      <c r="F20" s="13" t="str">
        <f t="shared" ca="1" si="4"/>
        <v>MA_08_09_CO_REC80_IMG11.png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192</v>
      </c>
      <c r="K20" s="66"/>
      <c r="O20" s="2" t="str">
        <f>'Definición técnica de imagenes'!A32</f>
        <v>F10B</v>
      </c>
    </row>
    <row r="21" spans="1:15" s="11" customFormat="1" ht="219.75" customHeight="1" x14ac:dyDescent="0.25">
      <c r="A21" s="12" t="str">
        <f t="shared" si="6"/>
        <v>IMG12</v>
      </c>
      <c r="B21" s="62" t="s">
        <v>187</v>
      </c>
      <c r="C21" s="20" t="str">
        <f t="shared" si="0"/>
        <v>Recurso Diaporama F1</v>
      </c>
      <c r="D21" s="63" t="s">
        <v>191</v>
      </c>
      <c r="E21" s="63" t="s">
        <v>155</v>
      </c>
      <c r="F21" s="13" t="str">
        <f t="shared" ca="1" si="4"/>
        <v>MA_08_09_CO_REC80_IMG12.png</v>
      </c>
      <c r="G21" s="13" t="str">
        <f ca="1">IF($F21&lt;&gt;"",IF($G$4="Recurso",VLOOKUP($E21,OFFSET('Definición técnica de imagenes'!$A$1,MATCH($G$5,'Definición técnica de imagenes'!$A$1:$A$104,0)-1,1,COUNTIF('Definición técnica de imagenes'!$A$3:$A$102,$G$5),5),5,FALSE),'Definición técnica de imagenes'!$F$16),"")</f>
        <v>950 x 608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192</v>
      </c>
      <c r="K21" s="66"/>
      <c r="O21" s="2" t="str">
        <f>'Definición técnica de imagenes'!A33</f>
        <v>F11</v>
      </c>
    </row>
    <row r="22" spans="1:15" s="11" customFormat="1" ht="264" customHeight="1" x14ac:dyDescent="0.25">
      <c r="A22" s="12" t="str">
        <f t="shared" si="6"/>
        <v>IMG13</v>
      </c>
      <c r="B22" s="62" t="s">
        <v>187</v>
      </c>
      <c r="C22" s="20" t="str">
        <f t="shared" si="0"/>
        <v>Recurso Diaporama F1</v>
      </c>
      <c r="D22" s="63" t="s">
        <v>191</v>
      </c>
      <c r="E22" s="63" t="s">
        <v>155</v>
      </c>
      <c r="F22" s="13" t="str">
        <f t="shared" ca="1" si="4"/>
        <v>MA_08_09_CO_REC80_IMG13.png</v>
      </c>
      <c r="G22" s="13" t="str">
        <f ca="1">IF($F22&lt;&gt;"",IF($G$4="Recurso",VLOOKUP($E22,OFFSET('Definición técnica de imagenes'!$A$1,MATCH($G$5,'Definición técnica de imagenes'!$A$1:$A$104,0)-1,1,COUNTIF('Definición técnica de imagenes'!$A$3:$A$102,$G$5),5),5,FALSE),'Definición técnica de imagenes'!$F$16),"")</f>
        <v>950 x 608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192</v>
      </c>
      <c r="K22" s="68"/>
      <c r="O22" s="2" t="str">
        <f>'Definición técnica de imagenes'!A34</f>
        <v>F12</v>
      </c>
    </row>
    <row r="23" spans="1:15" s="11" customFormat="1" ht="208.5" customHeight="1" x14ac:dyDescent="0.25">
      <c r="A23" s="12" t="str">
        <f t="shared" si="6"/>
        <v>IMG14</v>
      </c>
      <c r="B23" s="62" t="s">
        <v>187</v>
      </c>
      <c r="C23" s="20" t="str">
        <f t="shared" si="0"/>
        <v>Recurso Diaporama F1</v>
      </c>
      <c r="D23" s="63" t="s">
        <v>191</v>
      </c>
      <c r="E23" s="63" t="s">
        <v>155</v>
      </c>
      <c r="F23" s="13" t="str">
        <f t="shared" ca="1" si="4"/>
        <v>MA_08_09_CO_REC80_IMG14.png</v>
      </c>
      <c r="G23" s="13" t="str">
        <f ca="1">IF($F23&lt;&gt;"",IF($G$4="Recurso",VLOOKUP($E23,OFFSET('Definición técnica de imagenes'!$A$1,MATCH($G$5,'Definición técnica de imagenes'!$A$1:$A$104,0)-1,1,COUNTIF('Definición técnica de imagenes'!$A$3:$A$102,$G$5),5),5,FALSE),'Definición técnica de imagenes'!$F$16),"")</f>
        <v>950 x 608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192</v>
      </c>
      <c r="K23" s="64"/>
      <c r="O23" s="2" t="str">
        <f>'Definición técnica de imagenes'!A35</f>
        <v>F13</v>
      </c>
    </row>
    <row r="24" spans="1:15" s="11" customFormat="1" ht="227.25" customHeight="1" x14ac:dyDescent="0.25">
      <c r="A24" s="12" t="str">
        <f t="shared" si="6"/>
        <v>IMG15</v>
      </c>
      <c r="B24" s="62" t="s">
        <v>187</v>
      </c>
      <c r="C24" s="20" t="str">
        <f t="shared" si="0"/>
        <v>Recurso Diaporama F1</v>
      </c>
      <c r="D24" s="63" t="s">
        <v>191</v>
      </c>
      <c r="E24" s="63" t="s">
        <v>155</v>
      </c>
      <c r="F24" s="13" t="str">
        <f t="shared" ca="1" si="4"/>
        <v>MA_08_09_CO_REC80_IMG15.png</v>
      </c>
      <c r="G24" s="13" t="str">
        <f ca="1">IF($F24&lt;&gt;"",IF($G$4="Recurso",VLOOKUP($E24,OFFSET('Definición técnica de imagenes'!$A$1,MATCH($G$5,'Definición técnica de imagenes'!$A$1:$A$104,0)-1,1,COUNTIF('Definición técnica de imagenes'!$A$3:$A$102,$G$5),5),5,FALSE),'Definición técnica de imagenes'!$F$16),"")</f>
        <v>950 x 608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192</v>
      </c>
      <c r="K24" s="65"/>
      <c r="O24" s="2" t="str">
        <f>'Definición técnica de imagenes'!A37</f>
        <v>F13B</v>
      </c>
    </row>
    <row r="25" spans="1:15" s="11" customFormat="1" ht="216" customHeight="1" x14ac:dyDescent="0.25">
      <c r="A25" s="12" t="str">
        <f t="shared" si="6"/>
        <v>IMG16</v>
      </c>
      <c r="B25" s="62" t="s">
        <v>187</v>
      </c>
      <c r="C25" s="20" t="str">
        <f t="shared" si="0"/>
        <v>Recurso Diaporama F1</v>
      </c>
      <c r="D25" s="63" t="s">
        <v>191</v>
      </c>
      <c r="E25" s="63" t="s">
        <v>155</v>
      </c>
      <c r="F25" s="13" t="str">
        <f t="shared" ca="1" si="4"/>
        <v>MA_08_09_CO_REC80_IMG16.png</v>
      </c>
      <c r="G25" s="13" t="str">
        <f ca="1">IF($F25&lt;&gt;"",IF($G$4="Recurso",VLOOKUP($E25,OFFSET('Definición técnica de imagenes'!$A$1,MATCH($G$5,'Definición técnica de imagenes'!$A$1:$A$104,0)-1,1,COUNTIF('Definición técnica de imagenes'!$A$3:$A$102,$G$5),5),5,FALSE),'Definición técnica de imagenes'!$F$16),"")</f>
        <v>950 x 608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t="s">
        <v>192</v>
      </c>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2016-03-14T12:52:57Z</dcterms:modified>
</cp:coreProperties>
</file>