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driana\Google Drive\2. AulaPlaneta\EDICION\5. MA_09_10_CO (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6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A10" i="1"/>
  <c r="A11" i="1"/>
  <c r="A12" i="1"/>
  <c r="A13" i="1"/>
  <c r="A14" i="1"/>
  <c r="A15" i="1"/>
  <c r="F15" i="1"/>
  <c r="G15" i="1"/>
  <c r="H15"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<sst xmlns="http://schemas.openxmlformats.org/spreadsheetml/2006/main" count="388" uniqueCount="194">
  <si>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</si>
  <si>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</si>
  <si>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</si>
  <si>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</si>
  <si>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</si>
  <si>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</si>
  <si>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</si>
  <si>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</si>
  <si>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</si>
  <si>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</si>
  <si>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</si>
  <si>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</si>
  <si>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</si>
  <si>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</si>
  <si>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</si>
  <si>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</si>
  <si>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</si>
  <si>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</si>
  <si>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</si>
  <si>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</si>
  <si>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</si>
  <si>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</si>
  <si>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</si>
  <si>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</si>
  <si>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</si>
  <si>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</si>
  <si>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</si>
  <si>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</si>
  <si>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</si>
  <si>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</si>
  <si>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</si>
  <si>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</si>
  <si>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</si>
  <si>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</si>
  <si>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</si>
  <si>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</si>
  <si>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</si>
  <si>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</si>
  <si>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</si>
  <si>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</si>
  <si>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</si>
  <si>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</si>
  <si>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</si>
  <si>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</si>
  <si>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</si>
  <si>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</si>
  <si>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</si>
  <si>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</si>
  <si>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</si>
  <si>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</si>
  <si>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</si>
  <si>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</si>
  <si>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</si>
  <si>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</si>
  <si>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</si>
  <si>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</si>
  <si>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</si>
  <si>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</si>
  <si>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</si>
  <si>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</si>
  <si>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</si>
  <si>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</si>
  <si>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</si>
  <si>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</si>
  <si>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</si>
  <si>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</si>
  <si>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</si>
  <si>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</si>
  <si>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</si>
  <si>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</si>
  <si>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</si>
  <si>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</si>
  <si>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</si>
  <si>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</si>
  <si>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</si>
  <si>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</si>
  <si>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</si>
  <si>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</si>
  <si>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</si>
  <si>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</si>
  <si>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</si>
  <si>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</si>
  <si>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</si>
  <si>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</si>
  <si>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</si>
  <si>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</si>
  <si>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</si>
  <si>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</si>
  <si>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</si>
  <si>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</si>
  <si>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</si>
  <si>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</si>
  <si>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</si>
  <si>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</si>
  <si>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</si>
  <si>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</si>
  <si>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</si>
  <si>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</si>
  <si>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</si>
  <si>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</si>
  <si>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</si>
  <si>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</si>
  <si>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</si>
  <si>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</si>
  <si>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</si>
  <si>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</si>
  <si>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</si>
  <si>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</si>
  <si>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</si>
  <si>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</si>
  <si>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</si>
  <si>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</si>
  <si>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</si>
  <si>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</si>
  <si>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</si>
  <si>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</si>
  <si>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</si>
  <si>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</si>
  <si>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</si>
  <si>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</si>
  <si>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</si>
  <si>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</si>
  <si>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</si>
  <si>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</si>
  <si>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</si>
  <si>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</si>
  <si>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</si>
  <si>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</si>
  <si>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</si>
  <si>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</si>
  <si>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</si>
  <si>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</si>
  <si>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</si>
  <si>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</si>
  <si>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</si>
  <si>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</si>
  <si>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</si>
  <si>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</si>
  <si>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</si>
  <si>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</si>
  <si>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</si>
  <si>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</si>
  <si>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</si>
  <si>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</si>
  <si>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</si>
  <si>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</si>
  <si>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</si>
  <si>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</si>
  <si>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</si>
  <si>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</si>
  <si>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</si>
  <si>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</si>
  <si>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</si>
  <si>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</si>
  <si>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</si>
  <si>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</si>
  <si>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</si>
  <si>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</si>
  <si>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</si>
  <si>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</si>
  <si>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</si>
  <si>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</si>
  <si>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</si>
  <si>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</si>
  <si>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</si>
  <si>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</si>
  <si>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</si>
  <si>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</si>
  <si>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</si>
  <si>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</si>
  <si>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</si>
  <si>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</si>
  <si>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</si>
  <si>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</si>
  <si>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</si>
  <si>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</si>
  <si>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</si>
  <si>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</si>
  <si>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</si>
  <si>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</si>
  <si>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</si>
  <si>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</si>
  <si>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</si>
  <si>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</si>
  <si>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</si>
  <si>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</si>
  <si>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</si>
  <si>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</si>
  <si>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La circunferencia y las relaciones entre sus elementos</t>
  </si>
  <si>
    <t>Adriana Ma. Pachón</t>
  </si>
  <si>
    <t>MA_09_10_CO_REC20</t>
  </si>
  <si>
    <t xml:space="preserve">Generar circunferencia como la que se ve en la gráfica, sin la letra A central. </t>
  </si>
  <si>
    <t>Generar circunferencia como la que se ve en la gráfica.</t>
  </si>
  <si>
    <t>Ver descripción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</si>
</sst>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88454</xdr:colOff>
      <xdr:row>9</xdr:row>
      <xdr:rowOff>393700</xdr:rowOff>
    </xdr:from>
    <xdr:to>
      <xdr:col>10</xdr:col>
      <xdr:colOff>2115832</xdr:colOff>
      <xdr:row>9</xdr:row>
      <xdr:rowOff>2305404</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471454" y="2501900"/>
          <a:ext cx="2027378" cy="1911704"/>
        </a:xfrm>
        <a:prstGeom prst="rect">
          <a:avLst/>
        </a:prstGeom>
      </xdr:spPr>
    </xdr:pic>
    <xdr:clientData/>
  </xdr:twoCellAnchor>
  <xdr:twoCellAnchor editAs="oneCell">
    <xdr:from>
      <xdr:col>10</xdr:col>
      <xdr:colOff>127000</xdr:colOff>
      <xdr:row>10</xdr:row>
      <xdr:rowOff>355600</xdr:rowOff>
    </xdr:from>
    <xdr:to>
      <xdr:col>10</xdr:col>
      <xdr:colOff>2090147</xdr:colOff>
      <xdr:row>10</xdr:row>
      <xdr:rowOff>2214690</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510000" y="5067300"/>
          <a:ext cx="1963147" cy="1859090"/>
        </a:xfrm>
        <a:prstGeom prst="rect">
          <a:avLst/>
        </a:prstGeom>
      </xdr:spPr>
    </xdr:pic>
    <xdr:clientData/>
  </xdr:twoCellAnchor>
  <xdr:twoCellAnchor editAs="oneCell">
    <xdr:from>
      <xdr:col>10</xdr:col>
      <xdr:colOff>330200</xdr:colOff>
      <xdr:row>11</xdr:row>
      <xdr:rowOff>927100</xdr:rowOff>
    </xdr:from>
    <xdr:to>
      <xdr:col>10</xdr:col>
      <xdr:colOff>1980546</xdr:colOff>
      <xdr:row>11</xdr:row>
      <xdr:rowOff>2315034</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713200" y="8356600"/>
          <a:ext cx="1650346" cy="1387934"/>
        </a:xfrm>
        <a:prstGeom prst="rect">
          <a:avLst/>
        </a:prstGeom>
      </xdr:spPr>
    </xdr:pic>
    <xdr:clientData/>
  </xdr:twoCellAnchor>
  <xdr:twoCellAnchor editAs="oneCell">
    <xdr:from>
      <xdr:col>10</xdr:col>
      <xdr:colOff>12700</xdr:colOff>
      <xdr:row>12</xdr:row>
      <xdr:rowOff>101600</xdr:rowOff>
    </xdr:from>
    <xdr:to>
      <xdr:col>10</xdr:col>
      <xdr:colOff>2071181</xdr:colOff>
      <xdr:row>12</xdr:row>
      <xdr:rowOff>2057400</xdr:rowOff>
    </xdr:to>
    <xdr:pic>
      <xdr:nvPicPr>
        <xdr:cNvPr id="5" name="Imagen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395700" y="10833100"/>
          <a:ext cx="2058481" cy="1955800"/>
        </a:xfrm>
        <a:prstGeom prst="rect">
          <a:avLst/>
        </a:prstGeom>
      </xdr:spPr>
    </xdr:pic>
    <xdr:clientData/>
  </xdr:twoCellAnchor>
  <xdr:twoCellAnchor editAs="oneCell">
    <xdr:from>
      <xdr:col>10</xdr:col>
      <xdr:colOff>215900</xdr:colOff>
      <xdr:row>13</xdr:row>
      <xdr:rowOff>469901</xdr:rowOff>
    </xdr:from>
    <xdr:to>
      <xdr:col>10</xdr:col>
      <xdr:colOff>2086701</xdr:colOff>
      <xdr:row>13</xdr:row>
      <xdr:rowOff>2476501</xdr:rowOff>
    </xdr:to>
    <xdr:pic>
      <xdr:nvPicPr>
        <xdr:cNvPr id="6" name="Imagen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598900" y="13741401"/>
          <a:ext cx="1870801" cy="2006600"/>
        </a:xfrm>
        <a:prstGeom prst="rect">
          <a:avLst/>
        </a:prstGeom>
      </xdr:spPr>
    </xdr:pic>
    <xdr:clientData/>
  </xdr:twoCellAnchor>
  <xdr:twoCellAnchor editAs="oneCell">
    <xdr:from>
      <xdr:col>10</xdr:col>
      <xdr:colOff>50800</xdr:colOff>
      <xdr:row>14</xdr:row>
      <xdr:rowOff>457201</xdr:rowOff>
    </xdr:from>
    <xdr:to>
      <xdr:col>10</xdr:col>
      <xdr:colOff>2231328</xdr:colOff>
      <xdr:row>14</xdr:row>
      <xdr:rowOff>2425701</xdr:rowOff>
    </xdr:to>
    <xdr:pic>
      <xdr:nvPicPr>
        <xdr:cNvPr id="7" name="Imagen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433800" y="16916401"/>
          <a:ext cx="2180528" cy="1968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12700</xdr:rowOff>
        </xdr:from>
        <xdr:to>
          <xdr:col>3</xdr:col>
          <xdr:colOff>869950</xdr:colOff>
          <xdr:row>4</xdr:row>
          <xdr:rowOff>241300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488950</xdr:rowOff>
        </xdr:from>
        <xdr:to>
          <xdr:col>2</xdr:col>
          <xdr:colOff>1022350</xdr:colOff>
          <xdr:row>15</xdr:row>
          <xdr:rowOff>717550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1022350</xdr:colOff>
          <xdr:row>15</xdr:row>
          <xdr:rowOff>488950</xdr:rowOff>
        </xdr:from>
        <xdr:to>
          <xdr:col>3</xdr:col>
          <xdr:colOff>831850</xdr:colOff>
          <xdr:row>15</xdr:row>
          <xdr:rowOff>717550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488950</xdr:rowOff>
        </xdr:from>
        <xdr:to>
          <xdr:col>4</xdr:col>
          <xdr:colOff>838200</xdr:colOff>
          <xdr:row>15</xdr:row>
          <xdr:rowOff>717550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488950</xdr:rowOff>
        </xdr:from>
        <xdr:to>
          <xdr:col>5</xdr:col>
          <xdr:colOff>838200</xdr:colOff>
          <xdr:row>15</xdr:row>
          <xdr:rowOff>717550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50" zoomScaleNormal="50" zoomScalePageLayoutView="140" workbookViewId="0">
      <pane ySplit="9" topLeftCell="A10" activePane="bottomLeft" state="frozen"/>
      <selection pane="bottomLeft" activeCell="B10" sqref="B10"/>
    </sheetView>
  </sheetViews>
  <sheetFormatPr baseColWidth="10" defaultColWidth="10.83203125" defaultRowHeight="12.5" x14ac:dyDescent="0.25"/>
  <cols>
    <col min="1" max="1" width="7" style="2" customWidth="1"/>
    <col min="2" max="2" width="21" style="2" customWidth="1"/>
    <col min="3" max="3" width="22.58203125" style="2" bestFit="1" customWidth="1"/>
    <col min="4" max="4" width="15.5" style="2" customWidth="1"/>
    <col min="5" max="5" width="17.25" style="2" customWidth="1"/>
    <col min="6" max="6" width="28.25" style="2" customWidth="1"/>
    <col min="7" max="7" width="20.5" style="2" customWidth="1"/>
    <col min="8" max="8" width="28.58203125" style="2" customWidth="1"/>
    <col min="9" max="9" width="20.5" style="2" customWidth="1"/>
    <col min="10" max="10" width="34.83203125" style="15" customWidth="1"/>
    <col min="11" max="11" width="29.582031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x14ac:dyDescent="0.4">
      <c r="A1" s="1"/>
      <c r="B1" s="1"/>
      <c r="C1" s="1"/>
      <c r="D1" s="1"/>
      <c r="F1" s="1"/>
      <c r="G1" s="1"/>
      <c r="H1" s="38"/>
      <c r="I1" s="38"/>
      <c r="J1" s="14"/>
      <c r="K1" s="14"/>
      <c r="L1" s="2" t="s">
        <v>5</v>
      </c>
      <c r="M1" s="2" t="str">
        <f>CONCATENATE('Definición técnica de imagenes'!$B$1," ",$G$5)</f>
        <v>Ubicación de la imagen en el recurso M3A</v>
      </c>
    </row>
    <row r="2" spans="1:16" ht="15.5" x14ac:dyDescent="0.3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5" x14ac:dyDescent="0.35">
      <c r="A3" s="1"/>
      <c r="B3" s="4" t="s">
        <v>8</v>
      </c>
      <c r="C3" s="87">
        <v>9</v>
      </c>
      <c r="D3" s="88"/>
      <c r="F3" s="80">
        <v>42433</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5" x14ac:dyDescent="0.35">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x14ac:dyDescent="0.4">
      <c r="A5" s="1"/>
      <c r="B5" s="6" t="s">
        <v>1</v>
      </c>
      <c r="C5" s="89" t="s">
        <v>189</v>
      </c>
      <c r="D5" s="90"/>
      <c r="E5" s="5"/>
      <c r="F5" s="37" t="str">
        <f>IF(G4="Recurso","Motor del recurso","")</f>
        <v>Motor del recurso</v>
      </c>
      <c r="G5" s="61" t="s">
        <v>69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x14ac:dyDescent="0.4">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x14ac:dyDescent="0.4">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9" customHeight="1" thickBot="1" x14ac:dyDescent="0.3">
      <c r="A9" s="21" t="s">
        <v>2</v>
      </c>
      <c r="B9" s="18" t="s">
        <v>9</v>
      </c>
      <c r="C9" s="17" t="s">
        <v>3</v>
      </c>
      <c r="D9" s="17" t="s">
        <v>4</v>
      </c>
      <c r="E9" s="18" t="str">
        <f>IF($G$4="Recurso",$M$1,$L$1)</f>
        <v>Ubicación de la imagen en el recurso M3A</v>
      </c>
      <c r="F9" s="57" t="s">
        <v>61</v>
      </c>
      <c r="G9" s="57" t="s">
        <v>59</v>
      </c>
      <c r="H9" s="57" t="s">
        <v>60</v>
      </c>
      <c r="I9" s="57" t="s">
        <v>114</v>
      </c>
      <c r="J9" s="18" t="s">
        <v>6</v>
      </c>
      <c r="K9" s="19" t="s">
        <v>7</v>
      </c>
      <c r="O9" s="2" t="str">
        <f>'Definición técnica de imagenes'!A11</f>
        <v>M10B</v>
      </c>
    </row>
    <row r="10" spans="1:16" s="11" customFormat="1" ht="204.75" customHeight="1" x14ac:dyDescent="0.25">
      <c r="A10" s="12" t="str">
        <f>IF(OR(B10&lt;&gt;"",J10&lt;&gt;""),"IMG01","")</f>
        <v>IMG01</v>
      </c>
      <c r="B10" s="62" t="s">
        <v>193</v>
      </c>
      <c r="C10" s="20" t="str">
        <f t="shared" ref="C10:C41" si="0">IF(OR(B10&lt;&gt;"",J10&lt;&gt;""),IF($G$4="Recurso",CONCATENATE($G$4," ",$G$5),$G$4),"")</f>
        <v>Recurso M3A</v>
      </c>
      <c r="D10" s="63" t="s">
        <v>187</v>
      </c>
      <c r="E10" s="63" t="s">
        <v>155</v>
      </c>
      <c r="F10" s="13" t="str">
        <f t="shared" ref="F10" ca="1" si="1">IF(OR(B10&lt;&gt;"",J10&lt;&gt;""),CONCATENATE($C$7,"_",$A10,IF($G$4="Cuaderno de Estudio","_small",CONCATENATE(IF(I10="","","n"),IF(LEFT($G$5,1)="F",".jpg",".png")))),"")</f>
        <v>MA_09_10_CO_REC20_IMG01.png</v>
      </c>
      <c r="G10" s="13" t="str">
        <f ca="1">IF($F10&lt;&gt;"",IF($G$4="Recurso",VLOOKUP($E10,OFFSET('Definición técnica de imagenes'!$A$1,MATCH($G$5,'Definición técnica de imagenes'!$A$1:$A$104,0)-1,1,COUNTIF('Definición técnica de imagenes'!$A$3:$A$102,$G$5),5),5,FALSE),'Definición técnica de imagenes'!$F$16),"")</f>
        <v>110 x 110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213.75" customHeight="1" x14ac:dyDescent="0.25">
      <c r="A11" s="12" t="str">
        <f t="shared" ref="A11:A18" si="3">IF(OR(B11&lt;&gt;"",J11&lt;&gt;""),CONCATENATE(LEFT(A10,3),IF(MID(A10,4,2)+1&lt;10,CONCATENATE("0",MID(A10,4,2)+1))),"")</f>
        <v>IMG02</v>
      </c>
      <c r="B11" s="62" t="s">
        <v>193</v>
      </c>
      <c r="C11" s="20" t="str">
        <f t="shared" si="0"/>
        <v>Recurso M3A</v>
      </c>
      <c r="D11" s="63" t="s">
        <v>187</v>
      </c>
      <c r="E11" s="63" t="s">
        <v>155</v>
      </c>
      <c r="F11" s="13" t="str">
        <f t="shared" ref="F11:F74" ca="1" si="4">IF(OR(B11&lt;&gt;"",J11&lt;&gt;""),CONCATENATE($C$7,"_",$A11,IF($G$4="Cuaderno de Estudio","_small",CONCATENATE(IF(I11="","","n"),IF(LEFT($G$5,1)="F",".jpg",".png")))),"")</f>
        <v>MA_09_10_CO_REC20_IMG02.png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192</v>
      </c>
      <c r="K11" s="65"/>
      <c r="O11" s="2" t="str">
        <f>'Definición técnica de imagenes'!A13</f>
        <v>M101</v>
      </c>
    </row>
    <row r="12" spans="1:16" s="11" customFormat="1" ht="259.5" customHeight="1" x14ac:dyDescent="0.25">
      <c r="A12" s="12" t="str">
        <f t="shared" si="3"/>
        <v>IMG03</v>
      </c>
      <c r="B12" s="62" t="s">
        <v>193</v>
      </c>
      <c r="C12" s="20" t="str">
        <f t="shared" si="0"/>
        <v>Recurso M3A</v>
      </c>
      <c r="D12" s="63" t="s">
        <v>187</v>
      </c>
      <c r="E12" s="63" t="s">
        <v>155</v>
      </c>
      <c r="F12" s="13" t="str">
        <f t="shared" ca="1" si="4"/>
        <v>MA_09_10_CO_REC20_IMG03.png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3" t="s">
        <v>192</v>
      </c>
      <c r="K12" s="64"/>
      <c r="O12" s="2" t="str">
        <f>'Definición técnica de imagenes'!A18</f>
        <v>Diaporama F1</v>
      </c>
    </row>
    <row r="13" spans="1:16" s="11" customFormat="1" ht="199.5" customHeight="1" x14ac:dyDescent="0.25">
      <c r="A13" s="12" t="str">
        <f t="shared" si="3"/>
        <v>IMG04</v>
      </c>
      <c r="B13" s="62" t="s">
        <v>193</v>
      </c>
      <c r="C13" s="20" t="str">
        <f t="shared" si="0"/>
        <v>Recurso M3A</v>
      </c>
      <c r="D13" s="63" t="s">
        <v>187</v>
      </c>
      <c r="E13" s="63" t="s">
        <v>155</v>
      </c>
      <c r="F13" s="13" t="str">
        <f t="shared" ca="1" si="4"/>
        <v>MA_09_10_CO_REC20_IMG04.png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3" t="s">
        <v>192</v>
      </c>
      <c r="K13" s="64"/>
      <c r="O13" s="2" t="str">
        <f>'Definición técnica de imagenes'!A19</f>
        <v>F4</v>
      </c>
    </row>
    <row r="14" spans="1:16" s="11" customFormat="1" ht="251.25" customHeight="1" x14ac:dyDescent="0.25">
      <c r="A14" s="12" t="str">
        <f t="shared" si="3"/>
        <v>IMG05</v>
      </c>
      <c r="B14" s="62" t="s">
        <v>193</v>
      </c>
      <c r="C14" s="20" t="str">
        <f t="shared" si="0"/>
        <v>Recurso M3A</v>
      </c>
      <c r="D14" s="63" t="s">
        <v>187</v>
      </c>
      <c r="E14" s="63" t="s">
        <v>155</v>
      </c>
      <c r="F14" s="13" t="str">
        <f t="shared" ca="1" si="4"/>
        <v>MA_09_10_CO_REC20_IMG05.png</v>
      </c>
      <c r="G14" s="13" t="str">
        <f ca="1">IF($F14&lt;&gt;"",IF($G$4="Recurso",VLOOKUP($E14,OFFSET('Definición técnica de imagenes'!$A$1,MATCH($G$5,'Definición técnica de imagenes'!$A$1:$A$104,0)-1,1,COUNTIF('Definición técnica de imagenes'!$A$3:$A$102,$G$5),5),5,FALSE),'Definición técnica de imagenes'!$F$16),"")</f>
        <v>110 x 110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3" t="s">
        <v>192</v>
      </c>
      <c r="K14" s="64"/>
      <c r="O14" s="2" t="str">
        <f>'Definición técnica de imagenes'!A22</f>
        <v>F6</v>
      </c>
    </row>
    <row r="15" spans="1:16" s="11" customFormat="1" ht="233.25" customHeight="1" x14ac:dyDescent="0.25">
      <c r="A15" s="12" t="str">
        <f t="shared" si="3"/>
        <v>IMG06</v>
      </c>
      <c r="B15" s="62" t="s">
        <v>193</v>
      </c>
      <c r="C15" s="20" t="str">
        <f t="shared" si="0"/>
        <v>Recurso M3A</v>
      </c>
      <c r="D15" s="63" t="s">
        <v>187</v>
      </c>
      <c r="E15" s="63" t="s">
        <v>155</v>
      </c>
      <c r="F15" s="13" t="str">
        <f t="shared" ca="1" si="4"/>
        <v>MA_09_10_CO_REC20_IMG06.png</v>
      </c>
      <c r="G15" s="13" t="str">
        <f ca="1">IF($F15&lt;&gt;"",IF($G$4="Recurso",VLOOKUP($E15,OFFSET('Definición técnica de imagenes'!$A$1,MATCH($G$5,'Definición técnica de imagenes'!$A$1:$A$104,0)-1,1,COUNTIF('Definición técnica de imagenes'!$A$3:$A$102,$G$5),5),5,FALSE),'Definición técnica de imagenes'!$F$16),"")</f>
        <v>110 x 110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3" t="s">
        <v>192</v>
      </c>
      <c r="K15" s="66"/>
      <c r="O15" s="2" t="str">
        <f>'Definición técnica de imagenes'!A24</f>
        <v>F6B</v>
      </c>
    </row>
    <row r="16" spans="1:16" s="11" customFormat="1" x14ac:dyDescent="0.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x14ac:dyDescent="0.2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5" x14ac:dyDescent="0.35"/>
  <cols>
    <col min="1" max="1" width="72.25" style="22" customWidth="1"/>
    <col min="2" max="2" width="11" style="22"/>
    <col min="3" max="3" width="13.83203125" style="22" customWidth="1"/>
    <col min="4" max="4" width="11.33203125" style="22" customWidth="1"/>
    <col min="5" max="7" width="11" style="22"/>
    <col min="8" max="11" width="11" style="22" hidden="1" customWidth="1"/>
    <col min="12" max="16384" width="11" style="22"/>
  </cols>
  <sheetData>
    <row r="1" spans="1:11" ht="16" thickBot="1" x14ac:dyDescent="0.4">
      <c r="A1" s="93" t="s">
        <v>38</v>
      </c>
      <c r="B1" s="94"/>
      <c r="C1" s="94"/>
      <c r="D1" s="94"/>
      <c r="E1" s="94"/>
      <c r="F1" s="95"/>
    </row>
    <row r="2" spans="1:11" x14ac:dyDescent="0.35">
      <c r="A2" s="30" t="s">
        <v>42</v>
      </c>
      <c r="B2" s="31"/>
      <c r="C2" s="96" t="s">
        <v>13</v>
      </c>
      <c r="D2" s="97"/>
      <c r="E2" s="98"/>
      <c r="F2" s="32"/>
    </row>
    <row r="3" spans="1:11" ht="62" x14ac:dyDescent="0.35">
      <c r="A3" s="33" t="s">
        <v>43</v>
      </c>
      <c r="B3" s="31"/>
      <c r="C3" s="102" t="s">
        <v>14</v>
      </c>
      <c r="D3" s="103"/>
      <c r="E3" s="104"/>
      <c r="F3" s="32"/>
      <c r="H3" s="22" t="s">
        <v>18</v>
      </c>
      <c r="I3" s="22" t="s">
        <v>19</v>
      </c>
      <c r="J3" s="22" t="s">
        <v>20</v>
      </c>
      <c r="K3" s="22" t="s">
        <v>52</v>
      </c>
    </row>
    <row r="4" spans="1:11" ht="31" x14ac:dyDescent="0.35">
      <c r="A4" s="30" t="s">
        <v>44</v>
      </c>
      <c r="B4" s="31"/>
      <c r="C4" s="26" t="s">
        <v>15</v>
      </c>
      <c r="D4" s="25" t="s">
        <v>16</v>
      </c>
      <c r="E4" s="29" t="s">
        <v>17</v>
      </c>
      <c r="F4" s="32"/>
      <c r="H4" s="22" t="s">
        <v>21</v>
      </c>
      <c r="I4" s="22" t="s">
        <v>25</v>
      </c>
      <c r="J4" s="22">
        <v>1</v>
      </c>
      <c r="K4" s="22">
        <v>1</v>
      </c>
    </row>
    <row r="5" spans="1:11" ht="78" thickBot="1" x14ac:dyDescent="0.4">
      <c r="A5" s="33" t="s">
        <v>45</v>
      </c>
      <c r="B5" s="31"/>
      <c r="C5" s="28" t="s">
        <v>35</v>
      </c>
      <c r="D5" s="105" t="str">
        <f>CONCATENATE(H21,"_",I21,"_",J21,"_CO")</f>
        <v>LE_07_04_CO</v>
      </c>
      <c r="E5" s="106"/>
      <c r="F5" s="32"/>
      <c r="H5" s="22" t="s">
        <v>22</v>
      </c>
      <c r="I5" s="22" t="s">
        <v>26</v>
      </c>
      <c r="J5" s="22">
        <v>2</v>
      </c>
      <c r="K5" s="22">
        <v>2</v>
      </c>
    </row>
    <row r="6" spans="1:11" ht="31.5" thickBot="1" x14ac:dyDescent="0.4">
      <c r="A6" s="30" t="s">
        <v>10</v>
      </c>
      <c r="B6" s="31"/>
      <c r="C6" s="31"/>
      <c r="D6" s="31"/>
      <c r="E6" s="31"/>
      <c r="F6" s="32"/>
      <c r="H6" s="22" t="s">
        <v>23</v>
      </c>
      <c r="I6" s="22" t="s">
        <v>27</v>
      </c>
      <c r="J6" s="22">
        <v>3</v>
      </c>
      <c r="K6" s="22">
        <v>3</v>
      </c>
    </row>
    <row r="7" spans="1:11" ht="47" thickBot="1" x14ac:dyDescent="0.4">
      <c r="A7" s="33" t="s">
        <v>11</v>
      </c>
      <c r="B7" s="31"/>
      <c r="C7" s="59" t="s">
        <v>119</v>
      </c>
      <c r="D7" s="91" t="str">
        <f>CONCATENATE("SolicitudGrafica_",D5,".xls")</f>
        <v>SolicitudGrafica_LE_07_04_CO.xls</v>
      </c>
      <c r="E7" s="91"/>
      <c r="F7" s="92"/>
      <c r="H7" s="22" t="s">
        <v>24</v>
      </c>
      <c r="I7" s="22" t="s">
        <v>28</v>
      </c>
      <c r="J7" s="22">
        <v>4</v>
      </c>
      <c r="K7" s="22">
        <v>4</v>
      </c>
    </row>
    <row r="8" spans="1:11" ht="46.5" x14ac:dyDescent="0.35">
      <c r="A8" s="33" t="s">
        <v>53</v>
      </c>
      <c r="B8" s="31"/>
      <c r="C8" s="31"/>
      <c r="D8" s="31"/>
      <c r="E8" s="31"/>
      <c r="F8" s="32"/>
      <c r="I8" s="22" t="s">
        <v>29</v>
      </c>
      <c r="J8" s="22">
        <v>5</v>
      </c>
      <c r="K8" s="22">
        <v>5</v>
      </c>
    </row>
    <row r="9" spans="1:11" ht="46.5" x14ac:dyDescent="0.35">
      <c r="A9" s="33" t="s">
        <v>12</v>
      </c>
      <c r="B9" s="31"/>
      <c r="C9" s="31"/>
      <c r="D9" s="31"/>
      <c r="E9" s="31"/>
      <c r="F9" s="32"/>
      <c r="I9" s="22" t="s">
        <v>30</v>
      </c>
      <c r="J9" s="22">
        <v>6</v>
      </c>
      <c r="K9" s="22">
        <v>6</v>
      </c>
    </row>
    <row r="10" spans="1:11" ht="31.5" thickBot="1" x14ac:dyDescent="0.4">
      <c r="A10" s="34" t="s">
        <v>36</v>
      </c>
      <c r="B10" s="35"/>
      <c r="C10" s="35"/>
      <c r="D10" s="35"/>
      <c r="E10" s="35"/>
      <c r="F10" s="36"/>
      <c r="I10" s="22" t="s">
        <v>31</v>
      </c>
      <c r="J10" s="22">
        <v>7</v>
      </c>
      <c r="K10" s="22">
        <v>7</v>
      </c>
    </row>
    <row r="11" spans="1:11" x14ac:dyDescent="0.35">
      <c r="I11" s="22" t="s">
        <v>32</v>
      </c>
      <c r="J11" s="22">
        <v>8</v>
      </c>
      <c r="K11" s="22">
        <v>8</v>
      </c>
    </row>
    <row r="12" spans="1:11" ht="16" thickBot="1" x14ac:dyDescent="0.4">
      <c r="I12" s="22" t="s">
        <v>37</v>
      </c>
      <c r="J12" s="22">
        <v>9</v>
      </c>
      <c r="K12" s="22">
        <v>9</v>
      </c>
    </row>
    <row r="13" spans="1:11" x14ac:dyDescent="0.35">
      <c r="A13" s="93" t="s">
        <v>41</v>
      </c>
      <c r="B13" s="94"/>
      <c r="C13" s="94"/>
      <c r="D13" s="94"/>
      <c r="E13" s="94"/>
      <c r="F13" s="95"/>
      <c r="I13" s="22" t="s">
        <v>33</v>
      </c>
      <c r="J13" s="22">
        <v>10</v>
      </c>
      <c r="K13" s="22">
        <v>10</v>
      </c>
    </row>
    <row r="14" spans="1:11" ht="16" thickBot="1" x14ac:dyDescent="0.4">
      <c r="A14" s="33"/>
      <c r="B14" s="31"/>
      <c r="C14" s="31"/>
      <c r="D14" s="31"/>
      <c r="E14" s="31"/>
      <c r="F14" s="32"/>
      <c r="I14" s="22" t="s">
        <v>34</v>
      </c>
      <c r="J14" s="22">
        <v>11</v>
      </c>
      <c r="K14" s="22">
        <v>11</v>
      </c>
    </row>
    <row r="15" spans="1:11" x14ac:dyDescent="0.35">
      <c r="A15" s="30" t="s">
        <v>46</v>
      </c>
      <c r="B15" s="31"/>
      <c r="C15" s="96" t="s">
        <v>49</v>
      </c>
      <c r="D15" s="97"/>
      <c r="E15" s="97"/>
      <c r="F15" s="98"/>
      <c r="J15" s="22">
        <v>12</v>
      </c>
      <c r="K15" s="22">
        <v>12</v>
      </c>
    </row>
    <row r="16" spans="1:11" ht="67.150000000000006" customHeight="1" x14ac:dyDescent="0.35">
      <c r="A16" s="33" t="s">
        <v>47</v>
      </c>
      <c r="B16" s="31"/>
      <c r="C16" s="26" t="s">
        <v>15</v>
      </c>
      <c r="D16" s="25" t="s">
        <v>16</v>
      </c>
      <c r="E16" s="25" t="s">
        <v>17</v>
      </c>
      <c r="F16" s="27" t="s">
        <v>50</v>
      </c>
      <c r="J16" s="22">
        <v>13</v>
      </c>
      <c r="K16" s="22">
        <v>13</v>
      </c>
    </row>
    <row r="17" spans="1:11" ht="32.15" customHeight="1" thickBot="1" x14ac:dyDescent="0.4">
      <c r="A17" s="30" t="s">
        <v>44</v>
      </c>
      <c r="B17" s="31"/>
      <c r="C17" s="28" t="s">
        <v>35</v>
      </c>
      <c r="D17" s="99" t="str">
        <f>CONCATENATE(H21,"_",I21,"_",J21,"_",K45)</f>
        <v>LE_07_04_REC10</v>
      </c>
      <c r="E17" s="100"/>
      <c r="F17" s="101"/>
      <c r="J17" s="22">
        <v>14</v>
      </c>
      <c r="K17" s="22">
        <v>14</v>
      </c>
    </row>
    <row r="18" spans="1:11" ht="78" thickBot="1" x14ac:dyDescent="0.4">
      <c r="A18" s="33" t="s">
        <v>48</v>
      </c>
      <c r="B18" s="31"/>
      <c r="C18" s="59" t="s">
        <v>120</v>
      </c>
      <c r="D18" s="91" t="str">
        <f>CONCATENATE("SolicitudGrafica_",D17,".xls")</f>
        <v>SolicitudGrafica_LE_07_04_REC10.xls</v>
      </c>
      <c r="E18" s="91"/>
      <c r="F18" s="92"/>
      <c r="J18" s="22">
        <v>15</v>
      </c>
      <c r="K18" s="22">
        <v>15</v>
      </c>
    </row>
    <row r="19" spans="1:11" x14ac:dyDescent="0.35">
      <c r="A19" s="30" t="s">
        <v>10</v>
      </c>
      <c r="B19" s="31"/>
      <c r="C19" s="31"/>
      <c r="D19" s="31"/>
      <c r="E19" s="31"/>
      <c r="F19" s="32"/>
      <c r="H19" s="22">
        <v>3</v>
      </c>
      <c r="J19" s="22">
        <v>16</v>
      </c>
      <c r="K19" s="22">
        <v>16</v>
      </c>
    </row>
    <row r="20" spans="1:11" ht="62.5" thickBot="1" x14ac:dyDescent="0.4">
      <c r="A20" s="34" t="s">
        <v>51</v>
      </c>
      <c r="B20" s="35"/>
      <c r="C20" s="35"/>
      <c r="D20" s="35"/>
      <c r="E20" s="35"/>
      <c r="F20" s="36"/>
      <c r="H20" s="22">
        <v>4</v>
      </c>
      <c r="I20" s="22">
        <v>5</v>
      </c>
      <c r="J20" s="22">
        <v>4</v>
      </c>
      <c r="K20" s="22">
        <v>17</v>
      </c>
    </row>
    <row r="21" spans="1:11" x14ac:dyDescent="0.35">
      <c r="H21" s="22" t="str">
        <f>IF(INDEX(H4:H7,H20)=H4,"MA",IF(INDEX(H4:H7,H20)=H5,"CN",IF(INDEX(H4:H7,H20)=H6,"CS",IF(INDEX(H4:H7,H20)=H7,"LE"))))</f>
        <v>LE</v>
      </c>
      <c r="I21" s="22" t="str">
        <f>CONCATENATE(IF((I20+2)&lt;10,"0",""),I20+2)</f>
        <v>07</v>
      </c>
      <c r="J21" s="22" t="str">
        <f>CONCATENATE(IF(J20&lt;10,"0",""),J20)</f>
        <v>04</v>
      </c>
      <c r="K21" s="22">
        <v>18</v>
      </c>
    </row>
    <row r="22" spans="1:11" x14ac:dyDescent="0.35">
      <c r="K22" s="22">
        <v>19</v>
      </c>
    </row>
    <row r="23" spans="1:11" x14ac:dyDescent="0.35">
      <c r="K23" s="22">
        <v>20</v>
      </c>
    </row>
    <row r="24" spans="1:11" x14ac:dyDescent="0.35">
      <c r="K24" s="22">
        <v>21</v>
      </c>
    </row>
    <row r="25" spans="1:11" x14ac:dyDescent="0.35">
      <c r="K25" s="22">
        <v>22</v>
      </c>
    </row>
    <row r="26" spans="1:11" x14ac:dyDescent="0.35">
      <c r="K26" s="22">
        <v>23</v>
      </c>
    </row>
    <row r="27" spans="1:11" x14ac:dyDescent="0.35">
      <c r="K27" s="22">
        <v>24</v>
      </c>
    </row>
    <row r="28" spans="1:11" x14ac:dyDescent="0.35">
      <c r="K28" s="22">
        <v>25</v>
      </c>
    </row>
    <row r="29" spans="1:11" x14ac:dyDescent="0.35">
      <c r="K29" s="22">
        <v>26</v>
      </c>
    </row>
    <row r="30" spans="1:11" x14ac:dyDescent="0.35">
      <c r="K30" s="22">
        <v>27</v>
      </c>
    </row>
    <row r="31" spans="1:11" x14ac:dyDescent="0.35">
      <c r="K31" s="22">
        <v>28</v>
      </c>
    </row>
    <row r="32" spans="1:11" x14ac:dyDescent="0.35">
      <c r="K32" s="22">
        <v>29</v>
      </c>
    </row>
    <row r="33" spans="11:11" x14ac:dyDescent="0.35">
      <c r="K33" s="22">
        <v>30</v>
      </c>
    </row>
    <row r="34" spans="11:11" x14ac:dyDescent="0.35">
      <c r="K34" s="22">
        <v>31</v>
      </c>
    </row>
    <row r="35" spans="11:11" x14ac:dyDescent="0.35">
      <c r="K35" s="22">
        <v>32</v>
      </c>
    </row>
    <row r="36" spans="11:11" x14ac:dyDescent="0.35">
      <c r="K36" s="22">
        <v>33</v>
      </c>
    </row>
    <row r="37" spans="11:11" x14ac:dyDescent="0.35">
      <c r="K37" s="22">
        <v>34</v>
      </c>
    </row>
    <row r="38" spans="11:11" x14ac:dyDescent="0.35">
      <c r="K38" s="22">
        <v>35</v>
      </c>
    </row>
    <row r="39" spans="11:11" x14ac:dyDescent="0.35">
      <c r="K39" s="22">
        <v>36</v>
      </c>
    </row>
    <row r="40" spans="11:11" x14ac:dyDescent="0.35">
      <c r="K40" s="22">
        <v>37</v>
      </c>
    </row>
    <row r="41" spans="11:11" x14ac:dyDescent="0.35">
      <c r="K41" s="22">
        <v>38</v>
      </c>
    </row>
    <row r="42" spans="11:11" x14ac:dyDescent="0.35">
      <c r="K42" s="22">
        <v>39</v>
      </c>
    </row>
    <row r="43" spans="11:11" x14ac:dyDescent="0.35">
      <c r="K43" s="22">
        <v>40</v>
      </c>
    </row>
    <row r="44" spans="11:11" x14ac:dyDescent="0.35">
      <c r="K44" s="22">
        <v>1</v>
      </c>
    </row>
    <row r="45" spans="11:11" x14ac:dyDescent="0.3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488950</xdr:rowOff>
                  </from>
                  <to>
                    <xdr:col>2</xdr:col>
                    <xdr:colOff>1022350</xdr:colOff>
                    <xdr:row>15</xdr:row>
                    <xdr:rowOff>717550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1022350</xdr:colOff>
                    <xdr:row>15</xdr:row>
                    <xdr:rowOff>488950</xdr:rowOff>
                  </from>
                  <to>
                    <xdr:col>3</xdr:col>
                    <xdr:colOff>831850</xdr:colOff>
                    <xdr:row>15</xdr:row>
                    <xdr:rowOff>717550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12700</xdr:colOff>
                    <xdr:row>15</xdr:row>
                    <xdr:rowOff>488950</xdr:rowOff>
                  </from>
                  <to>
                    <xdr:col>4</xdr:col>
                    <xdr:colOff>838200</xdr:colOff>
                    <xdr:row>15</xdr:row>
                    <xdr:rowOff>717550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12700</xdr:colOff>
                    <xdr:row>15</xdr:row>
                    <xdr:rowOff>488950</xdr:rowOff>
                  </from>
                  <to>
                    <xdr:col>5</xdr:col>
                    <xdr:colOff>838200</xdr:colOff>
                    <xdr:row>15</xdr:row>
                    <xdr:rowOff>717550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12700</xdr:rowOff>
                  </from>
                  <to>
                    <xdr:col>2</xdr:col>
                    <xdr:colOff>1041400</xdr:colOff>
                    <xdr:row>4</xdr:row>
                    <xdr:rowOff>241300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12700</xdr:rowOff>
                  </from>
                  <to>
                    <xdr:col>3</xdr:col>
                    <xdr:colOff>869950</xdr:colOff>
                    <xdr:row>4</xdr:row>
                    <xdr:rowOff>241300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12700</xdr:rowOff>
                  </from>
                  <to>
                    <xdr:col>5</xdr:col>
                    <xdr:colOff>12700</xdr:colOff>
                    <xdr:row>4</xdr:row>
                    <xdr:rowOff>241300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5" x14ac:dyDescent="0.35"/>
  <cols>
    <col min="1" max="1" width="21" style="22" customWidth="1"/>
    <col min="2" max="2" width="24.25" style="22" customWidth="1"/>
    <col min="3" max="3" width="17" style="22" customWidth="1"/>
    <col min="4" max="4" width="12.75" style="22" customWidth="1"/>
    <col min="5" max="5" width="6.83203125" style="22" customWidth="1"/>
    <col min="6" max="6" width="12.83203125" style="22" customWidth="1"/>
    <col min="7" max="7" width="12.75" style="22" customWidth="1"/>
    <col min="8" max="8" width="24.5" style="22" customWidth="1"/>
    <col min="9" max="9" width="27.25" style="22" customWidth="1"/>
    <col min="10" max="10" width="44.5" style="22" customWidth="1"/>
    <col min="11" max="16384" width="10.83203125" style="22"/>
  </cols>
  <sheetData>
    <row r="1" spans="1:10" x14ac:dyDescent="0.35">
      <c r="A1" s="108" t="s">
        <v>56</v>
      </c>
      <c r="B1" s="108" t="s">
        <v>149</v>
      </c>
      <c r="C1" s="108" t="s">
        <v>63</v>
      </c>
      <c r="D1" s="108" t="s">
        <v>64</v>
      </c>
      <c r="E1" s="108" t="s">
        <v>5</v>
      </c>
      <c r="F1" s="108" t="s">
        <v>65</v>
      </c>
      <c r="G1" s="108" t="s">
        <v>66</v>
      </c>
      <c r="H1" s="107" t="s">
        <v>68</v>
      </c>
      <c r="I1" s="107"/>
    </row>
    <row r="2" spans="1:10" x14ac:dyDescent="0.35">
      <c r="A2" s="108"/>
      <c r="B2" s="108"/>
      <c r="C2" s="108"/>
      <c r="D2" s="108"/>
      <c r="E2" s="108"/>
      <c r="F2" s="108"/>
      <c r="G2" s="108"/>
      <c r="H2" s="39" t="s">
        <v>65</v>
      </c>
      <c r="I2" s="39" t="s">
        <v>66</v>
      </c>
    </row>
    <row r="3" spans="1:10" s="41" customFormat="1" ht="14.65" customHeight="1" x14ac:dyDescent="0.35">
      <c r="A3" s="40" t="s">
        <v>69</v>
      </c>
      <c r="B3" s="40" t="s">
        <v>155</v>
      </c>
      <c r="C3" s="40" t="s">
        <v>70</v>
      </c>
      <c r="D3" s="40" t="s">
        <v>71</v>
      </c>
      <c r="E3" s="40" t="s">
        <v>72</v>
      </c>
      <c r="F3" s="40" t="s">
        <v>73</v>
      </c>
      <c r="G3" s="40"/>
      <c r="H3" s="40" t="s">
        <v>122</v>
      </c>
      <c r="I3" s="40"/>
    </row>
    <row r="4" spans="1:10" s="41" customFormat="1" ht="14.65" customHeight="1" x14ac:dyDescent="0.35">
      <c r="A4" s="42" t="s">
        <v>57</v>
      </c>
      <c r="B4" s="40" t="s">
        <v>155</v>
      </c>
      <c r="C4" s="42" t="s">
        <v>74</v>
      </c>
      <c r="D4" s="42" t="s">
        <v>71</v>
      </c>
      <c r="E4" s="42" t="s">
        <v>72</v>
      </c>
      <c r="F4" s="42" t="s">
        <v>75</v>
      </c>
      <c r="G4" s="42" t="s">
        <v>76</v>
      </c>
      <c r="H4" s="42" t="s">
        <v>123</v>
      </c>
      <c r="I4" s="42" t="s">
        <v>124</v>
      </c>
    </row>
    <row r="5" spans="1:10" s="41" customFormat="1" ht="14.65" customHeight="1" x14ac:dyDescent="0.35">
      <c r="A5" s="43" t="s">
        <v>77</v>
      </c>
      <c r="B5" s="40" t="s">
        <v>155</v>
      </c>
      <c r="C5" s="42" t="s">
        <v>78</v>
      </c>
      <c r="D5" s="42" t="s">
        <v>71</v>
      </c>
      <c r="E5" s="42" t="s">
        <v>72</v>
      </c>
      <c r="F5" s="42" t="s">
        <v>75</v>
      </c>
      <c r="G5" s="42" t="s">
        <v>76</v>
      </c>
      <c r="H5" s="42" t="s">
        <v>123</v>
      </c>
      <c r="I5" s="42" t="s">
        <v>124</v>
      </c>
    </row>
    <row r="6" spans="1:10" s="41" customFormat="1" ht="14.65" customHeight="1" x14ac:dyDescent="0.35">
      <c r="A6" s="42" t="s">
        <v>58</v>
      </c>
      <c r="B6" s="40" t="s">
        <v>155</v>
      </c>
      <c r="C6" s="42" t="s">
        <v>79</v>
      </c>
      <c r="D6" s="42" t="s">
        <v>71</v>
      </c>
      <c r="E6" s="42" t="s">
        <v>72</v>
      </c>
      <c r="F6" s="42" t="s">
        <v>75</v>
      </c>
      <c r="G6" s="42" t="s">
        <v>76</v>
      </c>
      <c r="H6" s="42" t="s">
        <v>123</v>
      </c>
      <c r="I6" s="42" t="s">
        <v>124</v>
      </c>
    </row>
    <row r="7" spans="1:10" s="41" customFormat="1" ht="14.65" customHeight="1" x14ac:dyDescent="0.35">
      <c r="A7" s="42" t="s">
        <v>58</v>
      </c>
      <c r="B7" s="40" t="s">
        <v>67</v>
      </c>
      <c r="C7" s="42" t="s">
        <v>79</v>
      </c>
      <c r="D7" s="42" t="s">
        <v>71</v>
      </c>
      <c r="E7" s="42" t="s">
        <v>72</v>
      </c>
      <c r="F7" s="42" t="s">
        <v>73</v>
      </c>
      <c r="G7" s="42"/>
      <c r="H7" s="42" t="s">
        <v>122</v>
      </c>
      <c r="I7" s="42"/>
    </row>
    <row r="8" spans="1:10" s="41" customFormat="1" ht="14.65" customHeight="1" x14ac:dyDescent="0.35">
      <c r="A8" s="42" t="s">
        <v>80</v>
      </c>
      <c r="B8" s="40" t="s">
        <v>155</v>
      </c>
      <c r="C8" s="42" t="s">
        <v>81</v>
      </c>
      <c r="D8" s="42" t="s">
        <v>71</v>
      </c>
      <c r="E8" s="42" t="s">
        <v>72</v>
      </c>
      <c r="F8" s="42" t="s">
        <v>75</v>
      </c>
      <c r="G8" s="42" t="s">
        <v>76</v>
      </c>
      <c r="H8" s="42" t="s">
        <v>123</v>
      </c>
      <c r="I8" s="42" t="s">
        <v>124</v>
      </c>
    </row>
    <row r="9" spans="1:10" s="41" customFormat="1" ht="14.65" customHeight="1" x14ac:dyDescent="0.35">
      <c r="A9" s="42" t="s">
        <v>82</v>
      </c>
      <c r="B9" s="40" t="s">
        <v>155</v>
      </c>
      <c r="C9" s="42" t="s">
        <v>83</v>
      </c>
      <c r="D9" s="42" t="s">
        <v>71</v>
      </c>
      <c r="E9" s="42" t="s">
        <v>72</v>
      </c>
      <c r="F9" s="42" t="s">
        <v>75</v>
      </c>
      <c r="G9" s="42" t="s">
        <v>76</v>
      </c>
      <c r="H9" s="42" t="s">
        <v>123</v>
      </c>
      <c r="I9" s="42" t="s">
        <v>124</v>
      </c>
    </row>
    <row r="10" spans="1:10" s="41" customFormat="1" ht="14.65" customHeight="1" x14ac:dyDescent="0.35">
      <c r="A10" s="42" t="s">
        <v>84</v>
      </c>
      <c r="B10" s="40" t="s">
        <v>155</v>
      </c>
      <c r="C10" s="42" t="s">
        <v>85</v>
      </c>
      <c r="D10" s="42" t="s">
        <v>71</v>
      </c>
      <c r="E10" s="42" t="s">
        <v>72</v>
      </c>
      <c r="F10" s="42" t="s">
        <v>75</v>
      </c>
      <c r="G10" s="42" t="s">
        <v>76</v>
      </c>
      <c r="H10" s="42" t="s">
        <v>123</v>
      </c>
      <c r="I10" s="42" t="s">
        <v>124</v>
      </c>
    </row>
    <row r="11" spans="1:10" s="41" customFormat="1" ht="14.65" customHeight="1" x14ac:dyDescent="0.35">
      <c r="A11" s="42" t="s">
        <v>86</v>
      </c>
      <c r="B11" s="40" t="s">
        <v>155</v>
      </c>
      <c r="C11" s="42" t="s">
        <v>87</v>
      </c>
      <c r="D11" s="42" t="s">
        <v>71</v>
      </c>
      <c r="E11" s="42" t="s">
        <v>72</v>
      </c>
      <c r="F11" s="42" t="s">
        <v>88</v>
      </c>
      <c r="G11" s="42"/>
      <c r="H11" s="42" t="s">
        <v>122</v>
      </c>
      <c r="I11" s="42"/>
    </row>
    <row r="12" spans="1:10" s="41" customFormat="1" ht="14.65" customHeight="1" x14ac:dyDescent="0.35">
      <c r="A12" s="42" t="s">
        <v>89</v>
      </c>
      <c r="B12" s="40" t="s">
        <v>155</v>
      </c>
      <c r="C12" s="73" t="s">
        <v>90</v>
      </c>
      <c r="D12" s="42" t="s">
        <v>71</v>
      </c>
      <c r="E12" s="42" t="s">
        <v>72</v>
      </c>
      <c r="F12" s="42" t="s">
        <v>75</v>
      </c>
      <c r="G12" s="42" t="s">
        <v>76</v>
      </c>
      <c r="H12" s="42" t="s">
        <v>123</v>
      </c>
      <c r="I12" s="42" t="s">
        <v>124</v>
      </c>
    </row>
    <row r="13" spans="1:10" s="41" customFormat="1" ht="14.65" customHeight="1" x14ac:dyDescent="0.35">
      <c r="A13" s="42" t="s">
        <v>91</v>
      </c>
      <c r="B13" s="40" t="s">
        <v>155</v>
      </c>
      <c r="C13" s="42" t="s">
        <v>92</v>
      </c>
      <c r="D13" s="42" t="s">
        <v>71</v>
      </c>
      <c r="E13" s="42" t="s">
        <v>72</v>
      </c>
      <c r="F13" s="42" t="s">
        <v>75</v>
      </c>
      <c r="G13" s="42" t="s">
        <v>76</v>
      </c>
      <c r="H13" s="42" t="s">
        <v>123</v>
      </c>
      <c r="I13" s="42" t="s">
        <v>124</v>
      </c>
    </row>
    <row r="14" spans="1:10" ht="14.65" customHeight="1" x14ac:dyDescent="0.35">
      <c r="A14" s="44" t="s">
        <v>94</v>
      </c>
      <c r="B14" s="44"/>
      <c r="C14" s="44" t="s">
        <v>95</v>
      </c>
      <c r="D14" s="42" t="s">
        <v>71</v>
      </c>
      <c r="E14" s="45" t="s">
        <v>72</v>
      </c>
      <c r="F14" s="45"/>
      <c r="G14" s="46" t="s">
        <v>118</v>
      </c>
      <c r="H14" s="42"/>
      <c r="I14" s="42" t="s">
        <v>122</v>
      </c>
    </row>
    <row r="15" spans="1:10" s="77" customFormat="1" ht="14.65" customHeight="1" x14ac:dyDescent="0.35">
      <c r="A15" s="75" t="s">
        <v>96</v>
      </c>
      <c r="B15" s="75"/>
      <c r="C15" s="75" t="s">
        <v>97</v>
      </c>
      <c r="D15" s="76" t="s">
        <v>98</v>
      </c>
      <c r="E15" s="75" t="s">
        <v>93</v>
      </c>
      <c r="F15" s="75" t="s">
        <v>117</v>
      </c>
      <c r="G15" s="75"/>
      <c r="H15" s="76" t="s">
        <v>122</v>
      </c>
      <c r="I15" s="75"/>
      <c r="J15" s="77" t="s">
        <v>99</v>
      </c>
    </row>
    <row r="16" spans="1:10" ht="14.65" customHeight="1" x14ac:dyDescent="0.35">
      <c r="A16" s="46" t="s">
        <v>100</v>
      </c>
      <c r="B16" s="46"/>
      <c r="C16" s="46"/>
      <c r="D16" s="43" t="s">
        <v>98</v>
      </c>
      <c r="E16" s="46" t="s">
        <v>101</v>
      </c>
      <c r="F16" s="45" t="s">
        <v>115</v>
      </c>
      <c r="G16" s="45" t="s">
        <v>116</v>
      </c>
      <c r="H16" s="46" t="s">
        <v>159</v>
      </c>
      <c r="I16" s="46" t="s">
        <v>158</v>
      </c>
      <c r="J16" s="47" t="s">
        <v>102</v>
      </c>
    </row>
    <row r="17" spans="1:10" ht="14.65" customHeight="1" x14ac:dyDescent="0.35">
      <c r="A17" s="42" t="s">
        <v>103</v>
      </c>
      <c r="B17" s="42"/>
      <c r="C17" s="42"/>
      <c r="D17" s="42" t="s">
        <v>71</v>
      </c>
      <c r="E17" s="42" t="s">
        <v>72</v>
      </c>
      <c r="F17" s="42" t="s">
        <v>156</v>
      </c>
      <c r="G17" s="42" t="s">
        <v>157</v>
      </c>
      <c r="H17" s="48" t="s">
        <v>104</v>
      </c>
      <c r="I17" s="48" t="s">
        <v>105</v>
      </c>
      <c r="J17" s="49" t="s">
        <v>106</v>
      </c>
    </row>
    <row r="18" spans="1:10" ht="14.65" customHeight="1" x14ac:dyDescent="0.35">
      <c r="A18" s="42" t="s">
        <v>184</v>
      </c>
      <c r="B18" s="42" t="s">
        <v>155</v>
      </c>
      <c r="C18" s="44" t="s">
        <v>148</v>
      </c>
      <c r="D18" s="44" t="s">
        <v>71</v>
      </c>
      <c r="E18" s="44" t="s">
        <v>93</v>
      </c>
      <c r="F18" s="44" t="s">
        <v>117</v>
      </c>
      <c r="G18" s="44"/>
      <c r="H18" s="42" t="s">
        <v>122</v>
      </c>
      <c r="I18" s="44"/>
      <c r="J18" s="49"/>
    </row>
    <row r="19" spans="1:10" ht="14.65" customHeight="1" x14ac:dyDescent="0.35">
      <c r="A19" s="42" t="s">
        <v>137</v>
      </c>
      <c r="B19" s="42" t="s">
        <v>150</v>
      </c>
      <c r="C19" s="44"/>
      <c r="D19" s="44" t="s">
        <v>71</v>
      </c>
      <c r="E19" s="44" t="s">
        <v>93</v>
      </c>
      <c r="F19" s="44" t="s">
        <v>171</v>
      </c>
      <c r="G19" s="44"/>
      <c r="H19" s="42" t="s">
        <v>122</v>
      </c>
      <c r="I19" s="44"/>
      <c r="J19" s="49"/>
    </row>
    <row r="20" spans="1:10" ht="14.65" customHeight="1" x14ac:dyDescent="0.35">
      <c r="A20" s="42" t="s">
        <v>137</v>
      </c>
      <c r="B20" s="42" t="s">
        <v>155</v>
      </c>
      <c r="C20" s="44"/>
      <c r="D20" s="44" t="s">
        <v>71</v>
      </c>
      <c r="E20" s="44" t="s">
        <v>93</v>
      </c>
      <c r="F20" s="44" t="s">
        <v>172</v>
      </c>
      <c r="G20" s="44"/>
      <c r="H20" s="42" t="s">
        <v>122</v>
      </c>
      <c r="I20" s="44"/>
      <c r="J20" s="49"/>
    </row>
    <row r="21" spans="1:10" ht="14.65" customHeight="1" x14ac:dyDescent="0.35">
      <c r="A21" s="42" t="s">
        <v>137</v>
      </c>
      <c r="B21" s="42" t="s">
        <v>163</v>
      </c>
      <c r="C21" s="44"/>
      <c r="D21" s="44" t="s">
        <v>71</v>
      </c>
      <c r="E21" s="44" t="s">
        <v>93</v>
      </c>
      <c r="F21" s="44" t="s">
        <v>173</v>
      </c>
      <c r="G21" s="44"/>
      <c r="H21" s="42" t="s">
        <v>122</v>
      </c>
      <c r="I21" s="72"/>
      <c r="J21" s="49"/>
    </row>
    <row r="22" spans="1:10" ht="14.65" customHeight="1" x14ac:dyDescent="0.35">
      <c r="A22" s="44" t="s">
        <v>132</v>
      </c>
      <c r="B22" s="44" t="s">
        <v>150</v>
      </c>
      <c r="C22" s="44" t="s">
        <v>133</v>
      </c>
      <c r="D22" s="42" t="s">
        <v>71</v>
      </c>
      <c r="E22" s="45" t="s">
        <v>93</v>
      </c>
      <c r="F22" s="46" t="s">
        <v>174</v>
      </c>
      <c r="G22" s="44"/>
      <c r="H22" s="42" t="s">
        <v>122</v>
      </c>
    </row>
    <row r="23" spans="1:10" ht="14.65" customHeight="1" x14ac:dyDescent="0.35">
      <c r="A23" s="42" t="s">
        <v>132</v>
      </c>
      <c r="B23" s="42" t="s">
        <v>155</v>
      </c>
      <c r="C23" s="44" t="s">
        <v>133</v>
      </c>
      <c r="D23" s="44" t="s">
        <v>71</v>
      </c>
      <c r="E23" s="44" t="s">
        <v>93</v>
      </c>
      <c r="F23" s="46" t="s">
        <v>175</v>
      </c>
      <c r="G23" s="46" t="s">
        <v>176</v>
      </c>
      <c r="H23" s="44" t="s">
        <v>123</v>
      </c>
      <c r="I23" s="44" t="s">
        <v>124</v>
      </c>
    </row>
    <row r="24" spans="1:10" ht="14.65" customHeight="1" x14ac:dyDescent="0.35">
      <c r="A24" s="42" t="s">
        <v>134</v>
      </c>
      <c r="B24" s="42" t="s">
        <v>155</v>
      </c>
      <c r="C24" s="44"/>
      <c r="D24" s="44" t="s">
        <v>71</v>
      </c>
      <c r="E24" s="44" t="s">
        <v>93</v>
      </c>
      <c r="F24" s="46" t="s">
        <v>175</v>
      </c>
      <c r="G24" s="46" t="s">
        <v>176</v>
      </c>
      <c r="H24" s="44"/>
      <c r="I24" s="72"/>
    </row>
    <row r="25" spans="1:10" ht="14.65" customHeight="1" x14ac:dyDescent="0.35">
      <c r="A25" s="42" t="s">
        <v>135</v>
      </c>
      <c r="B25" s="42" t="s">
        <v>150</v>
      </c>
      <c r="C25" s="44" t="s">
        <v>144</v>
      </c>
      <c r="D25" s="44" t="s">
        <v>71</v>
      </c>
      <c r="E25" s="44" t="s">
        <v>93</v>
      </c>
      <c r="F25" s="46" t="s">
        <v>174</v>
      </c>
      <c r="G25" s="46"/>
      <c r="H25" s="42" t="s">
        <v>122</v>
      </c>
    </row>
    <row r="26" spans="1:10" ht="14.65" customHeight="1" x14ac:dyDescent="0.35">
      <c r="A26" s="42" t="s">
        <v>135</v>
      </c>
      <c r="B26" s="42" t="s">
        <v>155</v>
      </c>
      <c r="C26" s="44" t="s">
        <v>144</v>
      </c>
      <c r="D26" s="44" t="s">
        <v>71</v>
      </c>
      <c r="E26" s="44" t="s">
        <v>93</v>
      </c>
      <c r="F26" s="46" t="s">
        <v>175</v>
      </c>
      <c r="G26" s="46" t="s">
        <v>176</v>
      </c>
      <c r="H26" s="44" t="s">
        <v>123</v>
      </c>
      <c r="I26" s="44" t="s">
        <v>124</v>
      </c>
    </row>
    <row r="27" spans="1:10" ht="14.65" customHeight="1" x14ac:dyDescent="0.35">
      <c r="A27" s="42" t="s">
        <v>138</v>
      </c>
      <c r="B27" s="42" t="s">
        <v>165</v>
      </c>
      <c r="C27" s="44" t="s">
        <v>133</v>
      </c>
      <c r="D27" s="44" t="s">
        <v>71</v>
      </c>
      <c r="E27" s="44" t="s">
        <v>93</v>
      </c>
      <c r="F27" s="46" t="s">
        <v>174</v>
      </c>
      <c r="G27" s="46"/>
      <c r="H27" s="42" t="s">
        <v>122</v>
      </c>
    </row>
    <row r="28" spans="1:10" ht="14.65" customHeight="1" x14ac:dyDescent="0.35">
      <c r="A28" s="42" t="s">
        <v>138</v>
      </c>
      <c r="B28" s="42" t="s">
        <v>166</v>
      </c>
      <c r="C28" s="44" t="s">
        <v>133</v>
      </c>
      <c r="D28" s="44" t="s">
        <v>71</v>
      </c>
      <c r="E28" s="44" t="s">
        <v>93</v>
      </c>
      <c r="F28" s="46" t="s">
        <v>177</v>
      </c>
      <c r="G28" s="46"/>
      <c r="H28" s="42" t="s">
        <v>164</v>
      </c>
    </row>
    <row r="29" spans="1:10" ht="14.65" customHeight="1" x14ac:dyDescent="0.35">
      <c r="A29" s="42" t="s">
        <v>138</v>
      </c>
      <c r="B29" s="42" t="s">
        <v>155</v>
      </c>
      <c r="C29" s="44" t="s">
        <v>133</v>
      </c>
      <c r="D29" s="44" t="s">
        <v>71</v>
      </c>
      <c r="E29" s="44" t="s">
        <v>93</v>
      </c>
      <c r="F29" s="46" t="s">
        <v>175</v>
      </c>
      <c r="G29" s="46" t="s">
        <v>176</v>
      </c>
      <c r="H29" s="44" t="s">
        <v>123</v>
      </c>
      <c r="I29" s="44" t="s">
        <v>124</v>
      </c>
    </row>
    <row r="30" spans="1:10" ht="14.65" customHeight="1" x14ac:dyDescent="0.35">
      <c r="A30" s="42" t="s">
        <v>139</v>
      </c>
      <c r="B30" s="42" t="s">
        <v>155</v>
      </c>
      <c r="C30" s="44" t="s">
        <v>167</v>
      </c>
      <c r="D30" s="44" t="s">
        <v>71</v>
      </c>
      <c r="E30" s="44" t="s">
        <v>93</v>
      </c>
      <c r="F30" s="44" t="s">
        <v>178</v>
      </c>
      <c r="G30" s="44"/>
      <c r="H30" s="44"/>
      <c r="I30" s="44"/>
    </row>
    <row r="31" spans="1:10" ht="14.65" customHeight="1" x14ac:dyDescent="0.35">
      <c r="A31" s="42" t="s">
        <v>140</v>
      </c>
      <c r="B31" s="42" t="s">
        <v>155</v>
      </c>
      <c r="C31" s="44" t="s">
        <v>145</v>
      </c>
      <c r="D31" s="44"/>
      <c r="E31" s="44"/>
      <c r="F31" s="44"/>
      <c r="G31" s="44"/>
      <c r="H31" s="44"/>
      <c r="I31" s="44"/>
    </row>
    <row r="32" spans="1:10" ht="14.65" customHeight="1" x14ac:dyDescent="0.35">
      <c r="A32" s="42" t="s">
        <v>141</v>
      </c>
      <c r="B32" s="42" t="s">
        <v>155</v>
      </c>
      <c r="C32" s="44"/>
      <c r="D32" s="44"/>
      <c r="E32" s="44"/>
      <c r="F32" s="44"/>
      <c r="G32" s="44"/>
      <c r="H32" s="44"/>
      <c r="I32" s="44"/>
    </row>
    <row r="33" spans="1:9" ht="14.65" customHeight="1" x14ac:dyDescent="0.35">
      <c r="A33" s="42" t="s">
        <v>136</v>
      </c>
      <c r="B33" s="42" t="s">
        <v>155</v>
      </c>
      <c r="C33" s="44"/>
      <c r="D33" s="44" t="s">
        <v>71</v>
      </c>
      <c r="E33" s="44" t="s">
        <v>93</v>
      </c>
      <c r="F33" s="44" t="s">
        <v>185</v>
      </c>
      <c r="G33" s="44"/>
      <c r="H33" s="44"/>
      <c r="I33" s="44"/>
    </row>
    <row r="34" spans="1:9" ht="14.65" customHeight="1" x14ac:dyDescent="0.35">
      <c r="A34" s="42" t="s">
        <v>142</v>
      </c>
      <c r="B34" s="42" t="s">
        <v>155</v>
      </c>
      <c r="C34" s="44" t="s">
        <v>186</v>
      </c>
      <c r="D34" s="44"/>
      <c r="E34" s="44"/>
      <c r="F34" s="44"/>
      <c r="G34" s="44"/>
      <c r="H34" s="44"/>
      <c r="I34" s="44"/>
    </row>
    <row r="35" spans="1:9" ht="14.65" customHeight="1" x14ac:dyDescent="0.35">
      <c r="A35" s="42" t="s">
        <v>95</v>
      </c>
      <c r="B35" s="42" t="s">
        <v>151</v>
      </c>
      <c r="C35" s="44" t="s">
        <v>147</v>
      </c>
      <c r="D35" s="44" t="s">
        <v>71</v>
      </c>
      <c r="E35" s="44" t="s">
        <v>93</v>
      </c>
      <c r="F35" s="44" t="s">
        <v>179</v>
      </c>
      <c r="G35" s="44" t="s">
        <v>181</v>
      </c>
      <c r="H35" s="44" t="s">
        <v>123</v>
      </c>
      <c r="I35" s="44" t="s">
        <v>124</v>
      </c>
    </row>
    <row r="36" spans="1:9" ht="14.65" customHeight="1" x14ac:dyDescent="0.35">
      <c r="A36" s="42" t="s">
        <v>95</v>
      </c>
      <c r="B36" s="42" t="s">
        <v>152</v>
      </c>
      <c r="C36" s="44" t="s">
        <v>147</v>
      </c>
      <c r="D36" s="44" t="s">
        <v>71</v>
      </c>
      <c r="E36" s="44" t="s">
        <v>93</v>
      </c>
      <c r="F36" s="44" t="s">
        <v>180</v>
      </c>
      <c r="G36" s="44" t="s">
        <v>181</v>
      </c>
      <c r="H36" s="44" t="s">
        <v>123</v>
      </c>
      <c r="I36" s="44" t="s">
        <v>124</v>
      </c>
    </row>
    <row r="37" spans="1:9" ht="14.65" customHeight="1" x14ac:dyDescent="0.35">
      <c r="A37" s="42" t="s">
        <v>143</v>
      </c>
      <c r="B37" s="42" t="s">
        <v>168</v>
      </c>
      <c r="C37" s="44" t="s">
        <v>170</v>
      </c>
      <c r="D37" s="44" t="s">
        <v>71</v>
      </c>
      <c r="E37" s="44" t="s">
        <v>93</v>
      </c>
      <c r="F37" s="44" t="s">
        <v>182</v>
      </c>
      <c r="G37" s="44"/>
      <c r="H37" s="44"/>
      <c r="I37" s="44"/>
    </row>
    <row r="38" spans="1:9" ht="14.65" customHeight="1" x14ac:dyDescent="0.35">
      <c r="A38" s="42" t="s">
        <v>143</v>
      </c>
      <c r="B38" s="42" t="s">
        <v>169</v>
      </c>
      <c r="C38" s="44" t="s">
        <v>170</v>
      </c>
      <c r="D38" s="44" t="s">
        <v>71</v>
      </c>
      <c r="E38" s="44" t="s">
        <v>93</v>
      </c>
      <c r="F38" s="44" t="s">
        <v>183</v>
      </c>
      <c r="G38" s="44"/>
      <c r="H38" s="44"/>
      <c r="I38" s="44"/>
    </row>
    <row r="40" spans="1:9" x14ac:dyDescent="0.35">
      <c r="A40" s="50" t="s">
        <v>107</v>
      </c>
      <c r="B40" s="50"/>
    </row>
    <row r="41" spans="1:9" x14ac:dyDescent="0.35">
      <c r="A41" s="51" t="s">
        <v>108</v>
      </c>
      <c r="B41" s="51"/>
      <c r="C41" s="52" t="s">
        <v>125</v>
      </c>
      <c r="D41" s="53" t="s">
        <v>22</v>
      </c>
      <c r="E41" s="52"/>
      <c r="F41" s="52"/>
    </row>
    <row r="42" spans="1:9" x14ac:dyDescent="0.35">
      <c r="A42" s="54" t="s">
        <v>109</v>
      </c>
      <c r="B42" s="54"/>
      <c r="C42" s="60" t="s">
        <v>126</v>
      </c>
      <c r="D42" s="56" t="s">
        <v>146</v>
      </c>
      <c r="E42" s="55"/>
      <c r="F42" s="55"/>
    </row>
    <row r="43" spans="1:9" x14ac:dyDescent="0.35">
      <c r="A43" s="54" t="s">
        <v>110</v>
      </c>
      <c r="B43" s="54"/>
      <c r="C43" s="60" t="s">
        <v>127</v>
      </c>
      <c r="D43" s="56" t="s">
        <v>128</v>
      </c>
      <c r="E43" s="55"/>
      <c r="F43" s="55"/>
    </row>
    <row r="44" spans="1:9" ht="31" x14ac:dyDescent="0.35">
      <c r="A44" s="54" t="s">
        <v>111</v>
      </c>
      <c r="B44" s="54"/>
      <c r="C44" s="55" t="s">
        <v>129</v>
      </c>
      <c r="D44" s="56" t="s">
        <v>161</v>
      </c>
      <c r="E44" s="55"/>
      <c r="F44" s="55"/>
    </row>
    <row r="45" spans="1:9" x14ac:dyDescent="0.35">
      <c r="A45" s="54" t="s">
        <v>112</v>
      </c>
      <c r="B45" s="54"/>
      <c r="C45" s="55" t="s">
        <v>130</v>
      </c>
      <c r="D45" s="56" t="s">
        <v>131</v>
      </c>
      <c r="E45" s="55"/>
      <c r="F45" s="55"/>
    </row>
    <row r="46" spans="1:9" ht="46.5" x14ac:dyDescent="0.3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---Adriana ---</cp:lastModifiedBy>
  <dcterms:created xsi:type="dcterms:W3CDTF">2014-07-01T23:43:25Z</dcterms:created>
  <dcterms:modified xsi:type="dcterms:W3CDTF">2016-03-08T02:34:22Z</dcterms:modified>
</cp:coreProperties>
</file>