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en_3f_cdo_pc10a\Dropbox\1. AulaPlaneta\10 - 11\EDICIÓN\MA_10_06_CO\Solicitudes_Grafica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A10" i="1"/>
  <c r="A11" i="1"/>
  <c r="A12" i="1"/>
  <c r="A13" i="1"/>
  <c r="A14" i="1"/>
  <c r="A15" i="1"/>
  <c r="A16" i="1"/>
  <c r="A17" i="1"/>
  <c r="H17" i="1"/>
  <c r="I18" i="1"/>
  <c r="A18" i="1"/>
  <c r="H18" i="1"/>
  <c r="I19" i="1"/>
  <c r="A19" i="1"/>
  <c r="H19" i="1"/>
  <c r="I20" i="1"/>
  <c r="H20" i="1"/>
  <c r="I21" i="1"/>
  <c r="H21" i="1"/>
  <c r="I22" i="1"/>
  <c r="H22" i="1"/>
  <c r="I23" i="1"/>
  <c r="I24" i="1"/>
  <c r="H24" i="1"/>
  <c r="I25" i="1"/>
  <c r="H25" i="1"/>
  <c r="I26" i="1"/>
  <c r="H26" i="1"/>
  <c r="I27" i="1"/>
  <c r="H27" i="1"/>
  <c r="I28" i="1"/>
  <c r="H28" i="1"/>
  <c r="I29" i="1"/>
  <c r="H29" i="1"/>
  <c r="I30" i="1"/>
  <c r="H30" i="1"/>
  <c r="I31" i="1"/>
  <c r="I32" i="1"/>
  <c r="H32" i="1"/>
  <c r="I33" i="1"/>
  <c r="H33" i="1"/>
  <c r="I34" i="1"/>
  <c r="H34" i="1"/>
  <c r="I35" i="1"/>
  <c r="H35" i="1"/>
  <c r="I36" i="1"/>
  <c r="H36" i="1"/>
  <c r="I37" i="1"/>
  <c r="H37" i="1"/>
  <c r="I38" i="1"/>
  <c r="H38" i="1"/>
  <c r="I39" i="1"/>
  <c r="H39" i="1"/>
  <c r="I40" i="1"/>
  <c r="H40" i="1"/>
  <c r="I41" i="1"/>
  <c r="H41" i="1"/>
  <c r="I42" i="1"/>
  <c r="H42" i="1"/>
  <c r="I43" i="1"/>
  <c r="H43" i="1"/>
  <c r="I44" i="1"/>
  <c r="H44" i="1"/>
  <c r="I45" i="1"/>
  <c r="H45" i="1"/>
  <c r="I46" i="1"/>
  <c r="H46" i="1"/>
  <c r="I47" i="1"/>
  <c r="H47" i="1"/>
  <c r="I48" i="1"/>
  <c r="H48" i="1"/>
  <c r="I49" i="1"/>
  <c r="H49" i="1"/>
  <c r="I50" i="1"/>
  <c r="H50" i="1"/>
  <c r="I51" i="1"/>
  <c r="H51" i="1"/>
  <c r="I52" i="1"/>
  <c r="H52" i="1"/>
  <c r="I53" i="1"/>
  <c r="H53" i="1"/>
  <c r="F53" i="1"/>
  <c r="G53" i="1"/>
  <c r="I54" i="1"/>
  <c r="H54" i="1"/>
  <c r="F54" i="1"/>
  <c r="G54" i="1"/>
  <c r="I55" i="1"/>
  <c r="H55" i="1"/>
  <c r="I56" i="1"/>
  <c r="H56" i="1"/>
  <c r="F56" i="1"/>
  <c r="G56" i="1"/>
  <c r="I57" i="1"/>
  <c r="H57" i="1"/>
  <c r="I58" i="1"/>
  <c r="F58" i="1"/>
  <c r="G58" i="1"/>
  <c r="I59" i="1"/>
  <c r="H59" i="1"/>
  <c r="I60" i="1"/>
  <c r="H60" i="1"/>
  <c r="F60" i="1"/>
  <c r="G60" i="1"/>
  <c r="I61" i="1"/>
  <c r="H61" i="1"/>
  <c r="I62" i="1"/>
  <c r="H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8" i="1"/>
  <c r="F61" i="1"/>
  <c r="G61" i="1"/>
  <c r="F59" i="1"/>
  <c r="G59" i="1"/>
  <c r="F57" i="1"/>
  <c r="G57" i="1"/>
  <c r="F55" i="1"/>
  <c r="G55" i="1"/>
  <c r="F52" i="1"/>
  <c r="G52" i="1"/>
  <c r="F51" i="1"/>
  <c r="G51" i="1"/>
  <c r="F50" i="1"/>
  <c r="G50" i="1"/>
  <c r="F49" i="1"/>
  <c r="G49" i="1"/>
  <c r="F48" i="1"/>
  <c r="G48" i="1"/>
  <c r="F47" i="1"/>
  <c r="G47" i="1"/>
  <c r="F46" i="1"/>
  <c r="G46" i="1"/>
  <c r="F45" i="1"/>
  <c r="G45" i="1"/>
  <c r="F44" i="1"/>
  <c r="G44" i="1"/>
  <c r="F43" i="1"/>
  <c r="G43" i="1"/>
  <c r="F42" i="1"/>
  <c r="G42" i="1"/>
  <c r="F41" i="1"/>
  <c r="G41" i="1"/>
  <c r="F40" i="1"/>
  <c r="G40" i="1"/>
  <c r="F39" i="1"/>
  <c r="G39" i="1"/>
  <c r="F38" i="1"/>
  <c r="G38" i="1"/>
  <c r="F37" i="1"/>
  <c r="G37" i="1"/>
  <c r="F36" i="1"/>
  <c r="G36" i="1"/>
  <c r="F35" i="1"/>
  <c r="G35" i="1"/>
  <c r="F34" i="1"/>
  <c r="G34" i="1"/>
  <c r="F33" i="1"/>
  <c r="G33" i="1"/>
  <c r="F32" i="1"/>
  <c r="G32" i="1"/>
  <c r="F31" i="1"/>
  <c r="G31" i="1"/>
  <c r="H31" i="1"/>
  <c r="F30" i="1"/>
  <c r="G30" i="1"/>
  <c r="F29" i="1"/>
  <c r="G29" i="1"/>
  <c r="F28" i="1"/>
  <c r="G28" i="1"/>
  <c r="F27" i="1"/>
  <c r="G27" i="1"/>
  <c r="F26" i="1"/>
  <c r="G26" i="1"/>
  <c r="F25" i="1"/>
  <c r="G25" i="1"/>
  <c r="F24" i="1"/>
  <c r="G24" i="1"/>
  <c r="F23" i="1"/>
  <c r="G23" i="1"/>
  <c r="H23" i="1"/>
  <c r="F22" i="1"/>
  <c r="G22" i="1"/>
  <c r="F21" i="1"/>
  <c r="G21" i="1"/>
  <c r="F19" i="1"/>
  <c r="G19" i="1"/>
  <c r="F18" i="1"/>
  <c r="G18" i="1"/>
  <c r="F17" i="1"/>
  <c r="G17"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A20" i="1"/>
  <c r="F20" i="1"/>
  <c r="G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F10" i="1"/>
  <c r="G10" i="1"/>
  <c r="H10" i="1"/>
  <c r="H11" i="1"/>
  <c r="F11" i="1"/>
  <c r="G11" i="1"/>
  <c r="H12" i="1"/>
  <c r="F12" i="1"/>
  <c r="G12" i="1"/>
  <c r="H13" i="1"/>
  <c r="F13" i="1"/>
  <c r="G13" i="1"/>
  <c r="H14" i="1"/>
  <c r="F14" i="1"/>
  <c r="G14" i="1"/>
  <c r="F15" i="1"/>
  <c r="G15" i="1"/>
  <c r="H15" i="1"/>
  <c r="F16" i="1"/>
  <c r="G16" i="1"/>
  <c r="H16" i="1"/>
</calcChain>
</file>

<file path=xl/sharedStrings.xml><?xml version="1.0" encoding="utf-8"?>
<sst xmlns="http://schemas.openxmlformats.org/spreadsheetml/2006/main" count="402" uniqueCount="200">
  <si>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</si>
  <si>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</si>
  <si>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</si>
  <si>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</si>
  <si>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</si>
  <si>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</si>
  <si>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</si>
  <si>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</si>
  <si>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</si>
  <si>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</si>
  <si>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</si>
  <si>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</si>
  <si>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</si>
  <si>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</si>
  <si>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</si>
  <si>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</si>
  <si>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</si>
  <si>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</si>
  <si>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</si>
  <si>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</si>
  <si>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</si>
  <si>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</si>
  <si>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</si>
  <si>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</si>
  <si>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</si>
  <si>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</si>
  <si>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</si>
  <si>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</si>
  <si>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</si>
  <si>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</si>
  <si>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</si>
  <si>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</si>
  <si>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</si>
  <si>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</si>
  <si>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</si>
  <si>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</si>
  <si>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</si>
  <si>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</si>
  <si>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</si>
  <si>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</si>
  <si>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</si>
  <si>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</si>
  <si>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</si>
  <si>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</si>
  <si>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</si>
  <si>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</si>
  <si>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</si>
  <si>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</si>
  <si>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</si>
  <si>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</si>
  <si>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</si>
  <si>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</si>
  <si>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</si>
  <si>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</si>
  <si>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</si>
  <si>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</si>
  <si>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</si>
  <si>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</si>
  <si>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</si>
  <si>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</si>
  <si>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</si>
  <si>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</si>
  <si>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</si>
  <si>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</si>
  <si>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</si>
  <si>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</si>
  <si>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</si>
  <si>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</si>
  <si>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</si>
  <si>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</si>
  <si>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</si>
  <si>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</si>
  <si>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</si>
  <si>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</si>
  <si>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</si>
  <si>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</si>
  <si>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</si>
  <si>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</si>
  <si>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</si>
  <si>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</si>
  <si>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</si>
  <si>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</si>
  <si>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</si>
  <si>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</si>
  <si>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</si>
  <si>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</si>
  <si>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</si>
  <si>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</si>
  <si>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</si>
  <si>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</si>
  <si>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</si>
  <si>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</si>
  <si>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</si>
  <si>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</si>
  <si>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</si>
  <si>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</si>
  <si>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</si>
  <si>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</si>
  <si>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</si>
  <si>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</si>
  <si>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</si>
  <si>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</si>
  <si>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</si>
  <si>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</si>
  <si>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</si>
  <si>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</si>
  <si>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</si>
  <si>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</si>
  <si>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</si>
  <si>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</si>
  <si>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</si>
  <si>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</si>
  <si>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</si>
  <si>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</si>
  <si>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</si>
  <si>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</si>
  <si>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</si>
  <si>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</si>
  <si>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</si>
  <si>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</si>
  <si>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</si>
  <si>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</si>
  <si>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</si>
  <si>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</si>
  <si>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</si>
  <si>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</si>
  <si>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</si>
  <si>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</si>
  <si>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</si>
  <si>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</si>
  <si>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</si>
  <si>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</si>
  <si>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</si>
  <si>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</si>
  <si>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</si>
  <si>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</si>
  <si>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</si>
  <si>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</si>
  <si>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</si>
  <si>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</si>
  <si>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</si>
  <si>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</si>
  <si>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</si>
  <si>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</si>
  <si>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</si>
  <si>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</si>
  <si>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</si>
  <si>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</si>
  <si>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</si>
  <si>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</si>
  <si>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</si>
  <si>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</si>
  <si>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</si>
  <si>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</si>
  <si>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</si>
  <si>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</si>
  <si>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</si>
  <si>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</si>
  <si>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</si>
  <si>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</si>
  <si>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</si>
  <si>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</si>
  <si>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</si>
  <si>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</si>
  <si>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</si>
  <si>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</si>
  <si>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</si>
  <si>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</si>
  <si>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</si>
  <si>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</si>
  <si>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</si>
  <si>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</si>
  <si>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</si>
  <si>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</si>
  <si>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</si>
  <si>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</si>
  <si>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</si>
  <si>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</si>
  <si>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</si>
  <si>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</si>
  <si>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</si>
  <si>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</si>
  <si>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</si>
  <si>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</si>
  <si>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</si>
  <si>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</si>
  <si>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</si>
  <si>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</si>
  <si>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Datos que se muestran adjuntos en la observación</t>
  </si>
  <si>
    <t xml:space="preserve">Gráfica que se muestra adjunta en la observación. </t>
  </si>
  <si>
    <t> 234233296</t>
  </si>
  <si>
    <t xml:space="preserve">Libros en una biblioteca. </t>
  </si>
  <si>
    <t xml:space="preserve">Conjunto de números que se muestran en la observación. </t>
  </si>
  <si>
    <t>Tabla que se muestra adjunta en la observación</t>
  </si>
  <si>
    <t>La estadística y la combinatoria</t>
  </si>
  <si>
    <t>Adriana Ma. Pachón</t>
  </si>
  <si>
    <t>MA_10_06_CO_REC310</t>
  </si>
  <si>
    <t>Ver descripción</t>
  </si>
  <si>
    <t xml:space="preserve">Imagen de un grupo de 5 personas.
Shutterstok: 111825071
Ignorar el código de la primera columna. </t>
  </si>
  <si>
    <t xml:space="preserve">imagen alusiva a colegio. 
Shutterstock: 199302515
Ignorar el código de la primera columna.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</si>
</sst>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4" fillId="0" borderId="0" xfId="51"/>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35719</xdr:colOff>
      <xdr:row>9</xdr:row>
      <xdr:rowOff>47626</xdr:rowOff>
    </xdr:from>
    <xdr:to>
      <xdr:col>16</xdr:col>
      <xdr:colOff>678656</xdr:colOff>
      <xdr:row>9</xdr:row>
      <xdr:rowOff>1250158</xdr:rowOff>
    </xdr:to>
    <xdr:pic>
      <xdr:nvPicPr>
        <xdr:cNvPr id="2" name="Imagen 1"/>
        <xdr:cNvPicPr>
          <a:picLocks noChangeAspect="1"/>
        </xdr:cNvPicPr>
      </xdr:nvPicPr>
      <xdr:blipFill rotWithShape="1">
        <a:blip xmlns:r="http://schemas.openxmlformats.org/officeDocument/2006/relationships" r:embed="rId1"/>
        <a:srcRect l="38251" t="34850" r="18726" b="40535"/>
        <a:stretch/>
      </xdr:blipFill>
      <xdr:spPr>
        <a:xfrm>
          <a:off x="16383000" y="2202657"/>
          <a:ext cx="3738562" cy="1202532"/>
        </a:xfrm>
        <a:prstGeom prst="rect">
          <a:avLst/>
        </a:prstGeom>
      </xdr:spPr>
    </xdr:pic>
    <xdr:clientData/>
  </xdr:twoCellAnchor>
  <xdr:twoCellAnchor editAs="oneCell">
    <xdr:from>
      <xdr:col>10</xdr:col>
      <xdr:colOff>273844</xdr:colOff>
      <xdr:row>10</xdr:row>
      <xdr:rowOff>59532</xdr:rowOff>
    </xdr:from>
    <xdr:to>
      <xdr:col>10</xdr:col>
      <xdr:colOff>2131219</xdr:colOff>
      <xdr:row>10</xdr:row>
      <xdr:rowOff>1047751</xdr:rowOff>
    </xdr:to>
    <xdr:pic>
      <xdr:nvPicPr>
        <xdr:cNvPr id="3" name="Imagen 2"/>
        <xdr:cNvPicPr>
          <a:picLocks noChangeAspect="1"/>
        </xdr:cNvPicPr>
      </xdr:nvPicPr>
      <xdr:blipFill rotWithShape="1">
        <a:blip xmlns:r="http://schemas.openxmlformats.org/officeDocument/2006/relationships" r:embed="rId2"/>
        <a:srcRect l="37549" t="59045" r="41485" b="21114"/>
        <a:stretch/>
      </xdr:blipFill>
      <xdr:spPr>
        <a:xfrm>
          <a:off x="16621125" y="3619501"/>
          <a:ext cx="1857375" cy="988219"/>
        </a:xfrm>
        <a:prstGeom prst="rect">
          <a:avLst/>
        </a:prstGeom>
      </xdr:spPr>
    </xdr:pic>
    <xdr:clientData/>
  </xdr:twoCellAnchor>
  <xdr:twoCellAnchor editAs="oneCell">
    <xdr:from>
      <xdr:col>10</xdr:col>
      <xdr:colOff>68035</xdr:colOff>
      <xdr:row>11</xdr:row>
      <xdr:rowOff>71594</xdr:rowOff>
    </xdr:from>
    <xdr:to>
      <xdr:col>16</xdr:col>
      <xdr:colOff>721179</xdr:colOff>
      <xdr:row>11</xdr:row>
      <xdr:rowOff>1129393</xdr:rowOff>
    </xdr:to>
    <xdr:pic>
      <xdr:nvPicPr>
        <xdr:cNvPr id="4" name="Imagen 3"/>
        <xdr:cNvPicPr>
          <a:picLocks noChangeAspect="1"/>
        </xdr:cNvPicPr>
      </xdr:nvPicPr>
      <xdr:blipFill rotWithShape="1">
        <a:blip xmlns:r="http://schemas.openxmlformats.org/officeDocument/2006/relationships" r:embed="rId3"/>
        <a:srcRect l="37965" t="30832" r="17029" b="46539"/>
        <a:stretch/>
      </xdr:blipFill>
      <xdr:spPr>
        <a:xfrm>
          <a:off x="16437428" y="4834094"/>
          <a:ext cx="3741965" cy="1057799"/>
        </a:xfrm>
        <a:prstGeom prst="rect">
          <a:avLst/>
        </a:prstGeom>
      </xdr:spPr>
    </xdr:pic>
    <xdr:clientData/>
  </xdr:twoCellAnchor>
  <xdr:twoCellAnchor editAs="oneCell">
    <xdr:from>
      <xdr:col>10</xdr:col>
      <xdr:colOff>95250</xdr:colOff>
      <xdr:row>12</xdr:row>
      <xdr:rowOff>446732</xdr:rowOff>
    </xdr:from>
    <xdr:to>
      <xdr:col>19</xdr:col>
      <xdr:colOff>150020</xdr:colOff>
      <xdr:row>12</xdr:row>
      <xdr:rowOff>1674135</xdr:rowOff>
    </xdr:to>
    <xdr:pic>
      <xdr:nvPicPr>
        <xdr:cNvPr id="5" name="Imagen 4"/>
        <xdr:cNvPicPr>
          <a:picLocks noChangeAspect="1"/>
        </xdr:cNvPicPr>
      </xdr:nvPicPr>
      <xdr:blipFill rotWithShape="1">
        <a:blip xmlns:r="http://schemas.openxmlformats.org/officeDocument/2006/relationships" r:embed="rId4"/>
        <a:srcRect l="29890" t="46270" r="32030" b="38922"/>
        <a:stretch/>
      </xdr:blipFill>
      <xdr:spPr>
        <a:xfrm>
          <a:off x="16464643" y="6542732"/>
          <a:ext cx="5633698" cy="1227403"/>
        </a:xfrm>
        <a:prstGeom prst="rect">
          <a:avLst/>
        </a:prstGeom>
      </xdr:spPr>
    </xdr:pic>
    <xdr:clientData/>
  </xdr:twoCellAnchor>
  <xdr:twoCellAnchor editAs="oneCell">
    <xdr:from>
      <xdr:col>10</xdr:col>
      <xdr:colOff>54542</xdr:colOff>
      <xdr:row>13</xdr:row>
      <xdr:rowOff>176892</xdr:rowOff>
    </xdr:from>
    <xdr:to>
      <xdr:col>16</xdr:col>
      <xdr:colOff>503465</xdr:colOff>
      <xdr:row>13</xdr:row>
      <xdr:rowOff>2394856</xdr:rowOff>
    </xdr:to>
    <xdr:pic>
      <xdr:nvPicPr>
        <xdr:cNvPr id="6" name="Imagen 5"/>
        <xdr:cNvPicPr>
          <a:picLocks noChangeAspect="1"/>
        </xdr:cNvPicPr>
      </xdr:nvPicPr>
      <xdr:blipFill rotWithShape="1">
        <a:blip xmlns:r="http://schemas.openxmlformats.org/officeDocument/2006/relationships" r:embed="rId5"/>
        <a:srcRect l="13727" t="27320" r="38840" b="19787"/>
        <a:stretch/>
      </xdr:blipFill>
      <xdr:spPr>
        <a:xfrm>
          <a:off x="16423935" y="8545285"/>
          <a:ext cx="3537744" cy="2217964"/>
        </a:xfrm>
        <a:prstGeom prst="rect">
          <a:avLst/>
        </a:prstGeom>
      </xdr:spPr>
    </xdr:pic>
    <xdr:clientData/>
  </xdr:twoCellAnchor>
  <xdr:twoCellAnchor editAs="oneCell">
    <xdr:from>
      <xdr:col>10</xdr:col>
      <xdr:colOff>244928</xdr:colOff>
      <xdr:row>16</xdr:row>
      <xdr:rowOff>95251</xdr:rowOff>
    </xdr:from>
    <xdr:to>
      <xdr:col>15</xdr:col>
      <xdr:colOff>489857</xdr:colOff>
      <xdr:row>16</xdr:row>
      <xdr:rowOff>952376</xdr:rowOff>
    </xdr:to>
    <xdr:pic>
      <xdr:nvPicPr>
        <xdr:cNvPr id="7" name="Imagen 6"/>
        <xdr:cNvPicPr>
          <a:picLocks noChangeAspect="1"/>
        </xdr:cNvPicPr>
      </xdr:nvPicPr>
      <xdr:blipFill rotWithShape="1">
        <a:blip xmlns:r="http://schemas.openxmlformats.org/officeDocument/2006/relationships" r:embed="rId6"/>
        <a:srcRect l="9079" t="52425" r="72541" b="36383"/>
        <a:stretch/>
      </xdr:blipFill>
      <xdr:spPr>
        <a:xfrm>
          <a:off x="16614321" y="13389430"/>
          <a:ext cx="2503715" cy="857125"/>
        </a:xfrm>
        <a:prstGeom prst="rect">
          <a:avLst/>
        </a:prstGeom>
      </xdr:spPr>
    </xdr:pic>
    <xdr:clientData/>
  </xdr:twoCellAnchor>
  <xdr:twoCellAnchor editAs="oneCell">
    <xdr:from>
      <xdr:col>10</xdr:col>
      <xdr:colOff>272142</xdr:colOff>
      <xdr:row>17</xdr:row>
      <xdr:rowOff>299356</xdr:rowOff>
    </xdr:from>
    <xdr:to>
      <xdr:col>18</xdr:col>
      <xdr:colOff>810603</xdr:colOff>
      <xdr:row>17</xdr:row>
      <xdr:rowOff>1224643</xdr:rowOff>
    </xdr:to>
    <xdr:pic>
      <xdr:nvPicPr>
        <xdr:cNvPr id="8" name="Imagen 7"/>
        <xdr:cNvPicPr>
          <a:picLocks noChangeAspect="1"/>
        </xdr:cNvPicPr>
      </xdr:nvPicPr>
      <xdr:blipFill rotWithShape="1">
        <a:blip xmlns:r="http://schemas.openxmlformats.org/officeDocument/2006/relationships" r:embed="rId7"/>
        <a:srcRect l="6085" t="66729" r="26518" b="12293"/>
        <a:stretch/>
      </xdr:blipFill>
      <xdr:spPr>
        <a:xfrm>
          <a:off x="16641535" y="14573249"/>
          <a:ext cx="5287354" cy="92528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4</xdr:col>
          <xdr:colOff>0</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shutterstock.com/pic-235832539/stock-vector-illustration-of-kids-scattered-around-the-school-corridors.html?src=cmsVdQ119gZrENvC0TdnBQ-1-82" TargetMode="External"/><Relationship Id="rId2" Type="http://schemas.openxmlformats.org/officeDocument/2006/relationships/hyperlink" Target="http://www.shutterstock.com/pic-160993595/stock-photo--library.html?src=qEmHYB2ZvnNipyjczz1i8Q-1-8" TargetMode="External"/><Relationship Id="rId1" Type="http://schemas.openxmlformats.org/officeDocument/2006/relationships/hyperlink" Target="http://www.shutterstock.com/pic-234233296/stock-photo-bend-young-man-taking-photo-with-digital-camera-side-view-full-body-length-portrait-isolated-over.html?src=07JlXxN1pGI-g9mGsUSzSA-1-3"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 zoomScale="90" zoomScaleNormal="90" zoomScalePageLayoutView="140" workbookViewId="0">
      <pane ySplit="9" topLeftCell="A17" activePane="bottomLeft" state="frozen"/>
      <selection pane="bottomLeft" activeCell="J11" sqref="J1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194</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195</v>
      </c>
      <c r="D5" s="90"/>
      <c r="E5" s="5"/>
      <c r="F5" s="37" t="str">
        <f>IF(G4="Recurso","Motor del recurso","")</f>
        <v>Motor del recurso</v>
      </c>
      <c r="G5" s="70"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196</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11" customHeight="1" x14ac:dyDescent="0.25">
      <c r="A10" s="12" t="str">
        <f>IF(OR(B10&lt;&gt;"",J10&lt;&gt;""),"IMG01","")</f>
        <v>IMG01</v>
      </c>
      <c r="B10" s="62" t="s">
        <v>197</v>
      </c>
      <c r="C10" s="20" t="str">
        <f t="shared" ref="C10:C41" si="0">IF(OR(B10&lt;&gt;"",J10&lt;&gt;""),IF($G$4="Recurso",CONCATENATE($G$4," ",$G$5),$G$4),"")</f>
        <v>Recurso M5A</v>
      </c>
      <c r="D10" s="63" t="s">
        <v>187</v>
      </c>
      <c r="E10" s="63" t="s">
        <v>155</v>
      </c>
      <c r="F10" s="13" t="str">
        <f t="shared" ref="F10" ca="1" si="1">IF(OR(B10&lt;&gt;"",J10&lt;&gt;""),CONCATENATE($C$7,"_",$A10,IF($G$4="Cuaderno de Estudio","_small",CONCATENATE(IF(I10="","","n"),IF(LEFT($G$5,1)="F",".jpg",".png")))),"")</f>
        <v>MA_10_06_CO_REC310_IMG01n.png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MA_10_06_CO_REC310_IMG01a.png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4" t="s">
        <v>188</v>
      </c>
      <c r="K10" s="64"/>
      <c r="O10" s="2" t="str">
        <f>'Definición técnica de imagenes'!A12</f>
        <v>M12D</v>
      </c>
    </row>
    <row r="11" spans="1:16" s="11" customFormat="1" ht="96" customHeight="1" x14ac:dyDescent="0.25">
      <c r="A11" s="12" t="str">
        <f>IF(OR(B11&lt;&gt;"",J11&lt;&gt;""),CONCATENATE(LEFT(A10,3),IF(MID(A10,4,2)+1&lt;10,CONCATENATE("0",MID(A10,4,2)+1))),"")</f>
        <v>IMG02</v>
      </c>
      <c r="B11" s="62" t="s">
        <v>197</v>
      </c>
      <c r="C11" s="20" t="str">
        <f>IF(OR(B11&lt;&gt;"",J11&lt;&gt;""),IF($G$4="Recurso",CONCATENATE($G$4," ",$G$5),$G$4),"")</f>
        <v>Recurso M5A</v>
      </c>
      <c r="D11" s="63" t="s">
        <v>187</v>
      </c>
      <c r="E11" s="63" t="s">
        <v>155</v>
      </c>
      <c r="F11" s="13" t="str">
        <f ca="1">IF(OR(B11&lt;&gt;"",J11&lt;&gt;""),CONCATENATE($C$7,"_",$A11,IF($G$4="Cuaderno de Estudio","_small",CONCATENATE(IF(I11="","","n"),IF(LEFT($G$5,1)="F",".jpg",".png")))),"")</f>
        <v>MA_10_06_CO_REC310_IMG02n.png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ca="1">IF(AND(I11&lt;&gt;"",I11&lt;&gt;0),IF(OR(B11&lt;&gt;"",J11&lt;&gt;""),CONCATENATE($C$7,"_",$A11,IF($G$4="Cuaderno de Estudio","_zoom",CONCATENATE("a",IF(LEFT($G$5,1)="F",".jpg",".png")))),""),"")</f>
        <v>MA_10_06_CO_REC310_IMG02a.png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193</v>
      </c>
      <c r="K11" s="64"/>
      <c r="O11" s="2" t="str">
        <f>'Definición técnica de imagenes'!A13</f>
        <v>M101</v>
      </c>
    </row>
    <row r="12" spans="1:16" s="11" customFormat="1" ht="105" customHeight="1" x14ac:dyDescent="0.25">
      <c r="A12" s="12" t="str">
        <f t="shared" ref="A12:A18" si="3">IF(OR(B12&lt;&gt;"",J12&lt;&gt;""),CONCATENATE(LEFT(A11,3),IF(MID(A11,4,2)+1&lt;10,CONCATENATE("0",MID(A11,4,2)+1))),"")</f>
        <v>IMG03</v>
      </c>
      <c r="B12" s="62" t="s">
        <v>197</v>
      </c>
      <c r="C12" s="20" t="str">
        <f t="shared" si="0"/>
        <v>Recurso M5A</v>
      </c>
      <c r="D12" s="63" t="s">
        <v>187</v>
      </c>
      <c r="E12" s="63" t="s">
        <v>155</v>
      </c>
      <c r="F12" s="13" t="str">
        <f t="shared" ref="F12:F74" ca="1" si="4">IF(OR(B12&lt;&gt;"",J12&lt;&gt;""),CONCATENATE($C$7,"_",$A12,IF($G$4="Cuaderno de Estudio","_small",CONCATENATE(IF(I12="","","n"),IF(LEFT($G$5,1)="F",".jpg",".png")))),"")</f>
        <v>MA_10_06_CO_REC310_IMG03n.png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ref="H12:H74" ca="1" si="5">IF(AND(I12&lt;&gt;"",I12&lt;&gt;0),IF(OR(B12&lt;&gt;"",J12&lt;&gt;""),CONCATENATE($C$7,"_",$A12,IF($G$4="Cuaderno de Estudio","_zoom",CONCATENATE("a",IF(LEFT($G$5,1)="F",".jpg",".png")))),""),"")</f>
        <v>MA_10_06_CO_REC310_IMG03a.png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188</v>
      </c>
      <c r="K12" s="64"/>
      <c r="O12" s="2" t="str">
        <f>'Definición técnica de imagenes'!A18</f>
        <v>Diaporama F1</v>
      </c>
    </row>
    <row r="13" spans="1:16" s="11" customFormat="1" ht="178.5" customHeight="1" x14ac:dyDescent="0.25">
      <c r="A13" s="12" t="str">
        <f t="shared" si="3"/>
        <v>IMG04</v>
      </c>
      <c r="B13" s="62" t="s">
        <v>197</v>
      </c>
      <c r="C13" s="20" t="str">
        <f t="shared" si="0"/>
        <v>Recurso M5A</v>
      </c>
      <c r="D13" s="63" t="s">
        <v>187</v>
      </c>
      <c r="E13" s="63" t="s">
        <v>155</v>
      </c>
      <c r="F13" s="13" t="str">
        <f t="shared" ca="1" si="4"/>
        <v>MA_10_06_CO_REC310_IMG04n.png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MA_10_06_CO_REC310_IMG04a.png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188</v>
      </c>
      <c r="K13" s="64"/>
      <c r="O13" s="2" t="str">
        <f>'Definición técnica de imagenes'!A19</f>
        <v>F4</v>
      </c>
    </row>
    <row r="14" spans="1:16" s="11" customFormat="1" ht="217.5" customHeight="1" x14ac:dyDescent="0.25">
      <c r="A14" s="12" t="str">
        <f t="shared" si="3"/>
        <v>IMG05</v>
      </c>
      <c r="B14" s="62" t="s">
        <v>197</v>
      </c>
      <c r="C14" s="20" t="str">
        <f t="shared" si="0"/>
        <v>Recurso M5A</v>
      </c>
      <c r="D14" s="63" t="s">
        <v>187</v>
      </c>
      <c r="E14" s="63" t="s">
        <v>155</v>
      </c>
      <c r="F14" s="13" t="str">
        <f t="shared" ca="1" si="4"/>
        <v>MA_10_06_CO_REC310_IMG05n.png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MA_10_06_CO_REC310_IMG05a.png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189</v>
      </c>
      <c r="K14" s="66"/>
      <c r="O14" s="2" t="str">
        <f>'Definición técnica de imagenes'!A22</f>
        <v>F6</v>
      </c>
    </row>
    <row r="15" spans="1:16" s="11" customFormat="1" ht="79.5" customHeight="1" x14ac:dyDescent="0.25">
      <c r="A15" s="12" t="str">
        <f t="shared" si="3"/>
        <v>IMG06</v>
      </c>
      <c r="B15" s="77" t="s">
        <v>190</v>
      </c>
      <c r="C15" s="20" t="str">
        <f t="shared" si="0"/>
        <v>Recurso M5A</v>
      </c>
      <c r="D15" s="63" t="s">
        <v>187</v>
      </c>
      <c r="E15" s="63" t="s">
        <v>155</v>
      </c>
      <c r="F15" s="13" t="str">
        <f t="shared" ca="1" si="4"/>
        <v>MA_10_06_CO_REC310_IMG06n.png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MA_10_06_CO_REC310_IMG06a.png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4" t="s">
        <v>198</v>
      </c>
      <c r="K15" s="66"/>
      <c r="O15" s="2" t="str">
        <f>'Definición técnica de imagenes'!A24</f>
        <v>F6B</v>
      </c>
    </row>
    <row r="16" spans="1:16" s="11" customFormat="1" ht="90.75" customHeight="1" x14ac:dyDescent="0.3">
      <c r="A16" s="12" t="str">
        <f t="shared" si="3"/>
        <v>IMG07</v>
      </c>
      <c r="B16" s="77">
        <v>160993595</v>
      </c>
      <c r="C16" s="20" t="str">
        <f t="shared" si="0"/>
        <v>Recurso M5A</v>
      </c>
      <c r="D16" s="63" t="s">
        <v>187</v>
      </c>
      <c r="E16" s="63" t="s">
        <v>155</v>
      </c>
      <c r="F16" s="13" t="str">
        <f t="shared" ca="1" si="4"/>
        <v>MA_10_06_CO_REC310_IMG07n.png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MA_10_06_CO_REC310_IMG07a.png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4" t="s">
        <v>191</v>
      </c>
      <c r="K16" s="67"/>
      <c r="O16" s="2" t="str">
        <f>'Definición técnica de imagenes'!A25</f>
        <v>F7</v>
      </c>
    </row>
    <row r="17" spans="1:15" s="11" customFormat="1" ht="77.25" customHeight="1" x14ac:dyDescent="0.25">
      <c r="A17" s="12" t="str">
        <f t="shared" si="3"/>
        <v>IMG08</v>
      </c>
      <c r="B17" s="62" t="s">
        <v>197</v>
      </c>
      <c r="C17" s="20" t="str">
        <f t="shared" si="0"/>
        <v>Recurso M5A</v>
      </c>
      <c r="D17" s="63" t="s">
        <v>187</v>
      </c>
      <c r="E17" s="63" t="s">
        <v>155</v>
      </c>
      <c r="F17" s="13" t="str">
        <f t="shared" ca="1" si="4"/>
        <v>MA_10_06_CO_REC310_IMG08n.png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MA_10_06_CO_REC310_IMG08a.png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4" t="s">
        <v>192</v>
      </c>
      <c r="K17" s="66"/>
      <c r="O17" s="2" t="str">
        <f>'Definición técnica de imagenes'!A27</f>
        <v>F7B</v>
      </c>
    </row>
    <row r="18" spans="1:15" s="11" customFormat="1" ht="129.75" customHeight="1" x14ac:dyDescent="0.25">
      <c r="A18" s="12" t="str">
        <f t="shared" si="3"/>
        <v>IMG09</v>
      </c>
      <c r="B18" s="62" t="s">
        <v>197</v>
      </c>
      <c r="C18" s="20" t="str">
        <f t="shared" si="0"/>
        <v>Recurso M5A</v>
      </c>
      <c r="D18" s="63" t="s">
        <v>187</v>
      </c>
      <c r="E18" s="63" t="s">
        <v>155</v>
      </c>
      <c r="F18" s="13" t="str">
        <f t="shared" ca="1" si="4"/>
        <v>MA_10_06_CO_REC310_IMG09n.png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MA_10_06_CO_REC310_IMG09a.png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4" t="s">
        <v>193</v>
      </c>
      <c r="K18" s="66"/>
      <c r="O18" s="2" t="str">
        <f>'Definición técnica de imagenes'!A30</f>
        <v>F8</v>
      </c>
    </row>
    <row r="19" spans="1:15" s="11" customFormat="1" ht="81.75" x14ac:dyDescent="0.3">
      <c r="A19" s="12" t="str">
        <f t="shared" ref="A19:A50" si="6">IF(OR(B19&lt;&gt;"",J19&lt;&gt;""),CONCATENATE(LEFT(A18,3),IF(MID(A18,4,2)+1&lt;10,CONCATENATE("0",MID(A18,4,2)+1),MID(A18,4,2)+1)),"")</f>
        <v>IMG10</v>
      </c>
      <c r="B19" s="77">
        <v>235832539</v>
      </c>
      <c r="C19" s="20" t="str">
        <f t="shared" si="0"/>
        <v>Recurso M5A</v>
      </c>
      <c r="D19" s="63" t="s">
        <v>187</v>
      </c>
      <c r="E19" s="63" t="s">
        <v>155</v>
      </c>
      <c r="F19" s="13" t="str">
        <f t="shared" ca="1" si="4"/>
        <v>MA_10_06_CO_REC310_IMG10n.png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MA_10_06_CO_REC310_IMG10a.png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4" t="s">
        <v>199</v>
      </c>
      <c r="K19" s="67"/>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4"/>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4"/>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4"/>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4"/>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4"/>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hyperlinks>
    <hyperlink ref="B15" r:id="rId1" display="http://www.shutterstock.com/pic-234233296/stock-photo-bend-young-man-taking-photo-with-digital-camera-side-view-full-body-length-portrait-isolated-over.html?src=07JlXxN1pGI-g9mGsUSzSA-1-3"/>
    <hyperlink ref="B16" r:id="rId2" display="http://www.shutterstock.com/pic-160993595/stock-photo--library.html?src=qEmHYB2ZvnNipyjczz1i8Q-1-8"/>
    <hyperlink ref="B19" r:id="rId3" display="http://www.shutterstock.com/pic-235832539/stock-vector-illustration-of-kids-scattered-around-the-school-corridors.html?src=cmsVdQ119gZrENvC0TdnBQ-1-82"/>
  </hyperlinks>
  <pageMargins left="0.75" right="0.75" top="1" bottom="1" header="0.5" footer="0.5"/>
  <pageSetup orientation="portrait" horizontalDpi="4294967292" verticalDpi="4294967292" r:id="rId4"/>
  <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10" zoomScale="85" zoomScaleNormal="85" workbookViewId="0">
      <selection activeCell="A52" sqref="A52"/>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4</xdr:col>
                    <xdr:colOff>0</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topLeftCell="D1" zoomScale="125" zoomScaleNormal="125" zoomScalePageLayoutView="125" workbookViewId="0">
      <pane ySplit="2" topLeftCell="A69" activePane="bottomLeft" state="frozen"/>
      <selection pane="bottomLeft" activeCell="C5" sqref="C5"/>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cen_3f_cdo_pc10a</cp:lastModifiedBy>
  <dcterms:created xsi:type="dcterms:W3CDTF">2014-07-01T23:43:25Z</dcterms:created>
  <dcterms:modified xsi:type="dcterms:W3CDTF">2016-07-19T19:30:06Z</dcterms:modified>
</cp:coreProperties>
</file>