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3840" yWindow="0" windowWidth="24200" windowHeight="13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<sst xmlns="http://schemas.openxmlformats.org/spreadsheetml/2006/main" count="404" uniqueCount="192">
  <si>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</si>
  <si>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</si>
  <si>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</si>
  <si>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</si>
  <si>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</si>
  <si>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</si>
  <si>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</si>
  <si>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</si>
  <si>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</si>
  <si>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</si>
  <si>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</si>
  <si>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</si>
  <si>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</si>
  <si>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</si>
  <si>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</si>
  <si>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</si>
  <si>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</si>
  <si>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</si>
  <si>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</si>
  <si>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</si>
  <si>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</si>
  <si>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</si>
  <si>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</si>
  <si>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</si>
  <si>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</si>
  <si>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</si>
  <si>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</si>
  <si>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</si>
  <si>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</si>
  <si>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</si>
  <si>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</si>
  <si>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</si>
  <si>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</si>
  <si>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</si>
  <si>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</si>
  <si>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</si>
  <si>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</si>
  <si>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</si>
  <si>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</si>
  <si>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</si>
  <si>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</si>
  <si>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</si>
  <si>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</si>
  <si>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</si>
  <si>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</si>
  <si>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</si>
  <si>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</si>
  <si>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</si>
  <si>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</si>
  <si>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</si>
  <si>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</si>
  <si>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</si>
  <si>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</si>
  <si>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</si>
  <si>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</si>
  <si>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</si>
  <si>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</si>
  <si>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</si>
  <si>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</si>
  <si>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</si>
  <si>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</si>
  <si>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</si>
  <si>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</si>
  <si>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</si>
  <si>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</si>
  <si>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</si>
  <si>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</si>
  <si>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</si>
  <si>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</si>
  <si>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</si>
  <si>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</si>
  <si>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</si>
  <si>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</si>
  <si>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</si>
  <si>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</si>
  <si>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</si>
  <si>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</si>
  <si>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</si>
  <si>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</si>
  <si>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</si>
  <si>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</si>
  <si>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</si>
  <si>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</si>
  <si>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</si>
  <si>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</si>
  <si>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</si>
  <si>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</si>
  <si>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</si>
  <si>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</si>
  <si>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</si>
  <si>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</si>
  <si>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</si>
  <si>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</si>
  <si>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</si>
  <si>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</si>
  <si>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</si>
  <si>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</si>
  <si>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</si>
  <si>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</si>
  <si>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</si>
  <si>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</si>
  <si>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</si>
  <si>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</si>
  <si>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</si>
  <si>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</si>
  <si>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</si>
  <si>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</si>
  <si>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</si>
  <si>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</si>
  <si>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</si>
  <si>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</si>
  <si>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</si>
  <si>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</si>
  <si>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</si>
  <si>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</si>
  <si>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</si>
  <si>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</si>
  <si>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</si>
  <si>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</si>
  <si>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</si>
  <si>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</si>
  <si>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</si>
  <si>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</si>
  <si>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</si>
  <si>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</si>
  <si>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</si>
  <si>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</si>
  <si>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</si>
  <si>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</si>
  <si>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</si>
  <si>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</si>
  <si>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</si>
  <si>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</si>
  <si>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</si>
  <si>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</si>
  <si>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</si>
  <si>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</si>
  <si>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</si>
  <si>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</si>
  <si>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</si>
  <si>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</si>
  <si>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</si>
  <si>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</si>
  <si>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</si>
  <si>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</si>
  <si>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</si>
  <si>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</si>
  <si>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</si>
  <si>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</si>
  <si>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</si>
  <si>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</si>
  <si>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</si>
  <si>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</si>
  <si>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</si>
  <si>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</si>
  <si>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</si>
  <si>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</si>
  <si>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</si>
  <si>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</si>
  <si>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</si>
  <si>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</si>
  <si>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</si>
  <si>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</si>
  <si>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</si>
  <si>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</si>
  <si>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</si>
  <si>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</si>
  <si>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</si>
  <si>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</si>
  <si>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</si>
  <si>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</si>
  <si>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</si>
  <si>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</si>
  <si>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</si>
  <si>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</si>
  <si>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</si>
  <si>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</si>
  <si>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</si>
  <si>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</si>
  <si>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</si>
  <si>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</si>
  <si>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</si>
  <si>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</si>
  <si>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</si>
  <si>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</si>
  <si>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</si>
  <si>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</si>
  <si>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Adriana Pachon</t>
  </si>
  <si>
    <t>Las integrales</t>
  </si>
  <si>
    <t>Carpeta de Formulas</t>
  </si>
  <si>
    <t>Archivo Word Imagen</t>
  </si>
  <si>
    <t>MA_11_05_CO_REC30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</si>
</sst>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2" fillId="0" borderId="5" xfId="0" applyNumberFormat="1"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9</xdr:col>
      <xdr:colOff>169333</xdr:colOff>
      <xdr:row>10</xdr:row>
      <xdr:rowOff>79267</xdr:rowOff>
    </xdr:from>
    <xdr:to>
      <xdr:col>9</xdr:col>
      <xdr:colOff>2961217</xdr:colOff>
      <xdr:row>10</xdr:row>
      <xdr:rowOff>589120</xdr:rowOff>
    </xdr:to>
    <xdr:pic>
      <xdr:nvPicPr>
        <xdr:cNvPr id="2" name="IMG02.gif" descr="movie::file://localhost/Volumes/JUAN/Formulas%20REC30/IMG02.gif"/>
        <xdr:cNvPicPr/>
      </xdr:nvPicPr>
      <xdr:blipFill>
        <a:blip xmlns:r="http://schemas.openxmlformats.org/officeDocument/2006/relationships" r:embed="rId1"/>
        <a:stretch>
          <a:fillRect/>
        </a:stretch>
      </xdr:blipFill>
      <xdr:spPr>
        <a:xfrm>
          <a:off x="13864166" y="2301767"/>
          <a:ext cx="2791884" cy="509853"/>
        </a:xfrm>
        <a:prstGeom prst="rect">
          <a:avLst/>
        </a:prstGeom>
      </xdr:spPr>
    </xdr:pic>
    <xdr:clientData/>
  </xdr:twoCellAnchor>
  <xdr:twoCellAnchor editAs="oneCell">
    <xdr:from>
      <xdr:col>9</xdr:col>
      <xdr:colOff>65865</xdr:colOff>
      <xdr:row>11</xdr:row>
      <xdr:rowOff>38100</xdr:rowOff>
    </xdr:from>
    <xdr:to>
      <xdr:col>9</xdr:col>
      <xdr:colOff>3056233</xdr:colOff>
      <xdr:row>11</xdr:row>
      <xdr:rowOff>584200</xdr:rowOff>
    </xdr:to>
    <xdr:pic>
      <xdr:nvPicPr>
        <xdr:cNvPr id="4" name="IMG03.gif" descr="movie::file://localhost/Volumes/JUAN/Formulas%20REC30/IMG03.gif"/>
        <xdr:cNvPicPr/>
      </xdr:nvPicPr>
      <xdr:blipFill>
        <a:blip xmlns:r="http://schemas.openxmlformats.org/officeDocument/2006/relationships" r:embed="rId2"/>
        <a:stretch>
          <a:fillRect/>
        </a:stretch>
      </xdr:blipFill>
      <xdr:spPr>
        <a:xfrm>
          <a:off x="13756465" y="2921000"/>
          <a:ext cx="2990368" cy="546100"/>
        </a:xfrm>
        <a:prstGeom prst="rect">
          <a:avLst/>
        </a:prstGeom>
      </xdr:spPr>
    </xdr:pic>
    <xdr:clientData/>
  </xdr:twoCellAnchor>
  <xdr:twoCellAnchor editAs="oneCell">
    <xdr:from>
      <xdr:col>9</xdr:col>
      <xdr:colOff>76200</xdr:colOff>
      <xdr:row>12</xdr:row>
      <xdr:rowOff>76200</xdr:rowOff>
    </xdr:from>
    <xdr:to>
      <xdr:col>9</xdr:col>
      <xdr:colOff>2850930</xdr:colOff>
      <xdr:row>12</xdr:row>
      <xdr:rowOff>584200</xdr:rowOff>
    </xdr:to>
    <xdr:pic>
      <xdr:nvPicPr>
        <xdr:cNvPr id="5" name="IMG04.gif" descr="movie::file://localhost/Volumes/JUAN/Formulas%20REC30/IMG04.gif"/>
        <xdr:cNvPicPr/>
      </xdr:nvPicPr>
      <xdr:blipFill>
        <a:blip xmlns:r="http://schemas.openxmlformats.org/officeDocument/2006/relationships" r:embed="rId3"/>
        <a:stretch>
          <a:fillRect/>
        </a:stretch>
      </xdr:blipFill>
      <xdr:spPr>
        <a:xfrm>
          <a:off x="13766800" y="3619500"/>
          <a:ext cx="2774730" cy="508000"/>
        </a:xfrm>
        <a:prstGeom prst="rect">
          <a:avLst/>
        </a:prstGeom>
      </xdr:spPr>
    </xdr:pic>
    <xdr:clientData/>
  </xdr:twoCellAnchor>
  <xdr:twoCellAnchor editAs="oneCell">
    <xdr:from>
      <xdr:col>9</xdr:col>
      <xdr:colOff>228600</xdr:colOff>
      <xdr:row>13</xdr:row>
      <xdr:rowOff>58984</xdr:rowOff>
    </xdr:from>
    <xdr:to>
      <xdr:col>9</xdr:col>
      <xdr:colOff>2730500</xdr:colOff>
      <xdr:row>13</xdr:row>
      <xdr:rowOff>622300</xdr:rowOff>
    </xdr:to>
    <xdr:pic>
      <xdr:nvPicPr>
        <xdr:cNvPr id="6" name="IMG05.gif" descr="movie::file://localhost/Volumes/JUAN/Formulas%20REC30/IMG05.gif"/>
        <xdr:cNvPicPr/>
      </xdr:nvPicPr>
      <xdr:blipFill>
        <a:blip xmlns:r="http://schemas.openxmlformats.org/officeDocument/2006/relationships" r:embed="rId4"/>
        <a:stretch>
          <a:fillRect/>
        </a:stretch>
      </xdr:blipFill>
      <xdr:spPr>
        <a:xfrm>
          <a:off x="13919200" y="4262684"/>
          <a:ext cx="2501900" cy="563316"/>
        </a:xfrm>
        <a:prstGeom prst="rect">
          <a:avLst/>
        </a:prstGeom>
      </xdr:spPr>
    </xdr:pic>
    <xdr:clientData/>
  </xdr:twoCellAnchor>
  <xdr:twoCellAnchor editAs="oneCell">
    <xdr:from>
      <xdr:col>9</xdr:col>
      <xdr:colOff>292100</xdr:colOff>
      <xdr:row>15</xdr:row>
      <xdr:rowOff>88900</xdr:rowOff>
    </xdr:from>
    <xdr:to>
      <xdr:col>9</xdr:col>
      <xdr:colOff>2910975</xdr:colOff>
      <xdr:row>15</xdr:row>
      <xdr:rowOff>622300</xdr:rowOff>
    </xdr:to>
    <xdr:pic>
      <xdr:nvPicPr>
        <xdr:cNvPr id="7" name="IMG07.gif" descr="movie::file://localhost/Volumes/JUAN/Formulas%20REC30/IMG07.gif"/>
        <xdr:cNvPicPr/>
      </xdr:nvPicPr>
      <xdr:blipFill>
        <a:blip xmlns:r="http://schemas.openxmlformats.org/officeDocument/2006/relationships" r:embed="rId5"/>
        <a:stretch>
          <a:fillRect/>
        </a:stretch>
      </xdr:blipFill>
      <xdr:spPr>
        <a:xfrm>
          <a:off x="13982700" y="5118100"/>
          <a:ext cx="2618875" cy="533400"/>
        </a:xfrm>
        <a:prstGeom prst="rect">
          <a:avLst/>
        </a:prstGeom>
      </xdr:spPr>
    </xdr:pic>
    <xdr:clientData/>
  </xdr:twoCellAnchor>
  <xdr:twoCellAnchor editAs="oneCell">
    <xdr:from>
      <xdr:col>9</xdr:col>
      <xdr:colOff>139700</xdr:colOff>
      <xdr:row>16</xdr:row>
      <xdr:rowOff>105785</xdr:rowOff>
    </xdr:from>
    <xdr:to>
      <xdr:col>9</xdr:col>
      <xdr:colOff>2667000</xdr:colOff>
      <xdr:row>16</xdr:row>
      <xdr:rowOff>659542</xdr:rowOff>
    </xdr:to>
    <xdr:pic>
      <xdr:nvPicPr>
        <xdr:cNvPr id="8" name="IMG08.gif" descr="movie::file://localhost/Volumes/JUAN/Formulas%20REC30/IMG08.gif"/>
        <xdr:cNvPicPr/>
      </xdr:nvPicPr>
      <xdr:blipFill>
        <a:blip xmlns:r="http://schemas.openxmlformats.org/officeDocument/2006/relationships" r:embed="rId6"/>
        <a:stretch>
          <a:fillRect/>
        </a:stretch>
      </xdr:blipFill>
      <xdr:spPr>
        <a:xfrm>
          <a:off x="13830300" y="5795385"/>
          <a:ext cx="2527300" cy="553757"/>
        </a:xfrm>
        <a:prstGeom prst="rect">
          <a:avLst/>
        </a:prstGeom>
      </xdr:spPr>
    </xdr:pic>
    <xdr:clientData/>
  </xdr:twoCellAnchor>
  <xdr:twoCellAnchor editAs="oneCell">
    <xdr:from>
      <xdr:col>9</xdr:col>
      <xdr:colOff>165100</xdr:colOff>
      <xdr:row>17</xdr:row>
      <xdr:rowOff>114300</xdr:rowOff>
    </xdr:from>
    <xdr:to>
      <xdr:col>9</xdr:col>
      <xdr:colOff>2679700</xdr:colOff>
      <xdr:row>17</xdr:row>
      <xdr:rowOff>659882</xdr:rowOff>
    </xdr:to>
    <xdr:pic>
      <xdr:nvPicPr>
        <xdr:cNvPr id="9" name="IMG09.gif" descr="movie::file://localhost/Volumes/JUAN/Formulas%20REC30/IMG09.gif"/>
        <xdr:cNvPicPr/>
      </xdr:nvPicPr>
      <xdr:blipFill>
        <a:blip xmlns:r="http://schemas.openxmlformats.org/officeDocument/2006/relationships" r:embed="rId7"/>
        <a:stretch>
          <a:fillRect/>
        </a:stretch>
      </xdr:blipFill>
      <xdr:spPr>
        <a:xfrm>
          <a:off x="13855700" y="6477000"/>
          <a:ext cx="2514600" cy="545582"/>
        </a:xfrm>
        <a:prstGeom prst="rect">
          <a:avLst/>
        </a:prstGeom>
      </xdr:spPr>
    </xdr:pic>
    <xdr:clientData/>
  </xdr:twoCellAnchor>
  <xdr:twoCellAnchor editAs="oneCell">
    <xdr:from>
      <xdr:col>9</xdr:col>
      <xdr:colOff>292100</xdr:colOff>
      <xdr:row>18</xdr:row>
      <xdr:rowOff>79564</xdr:rowOff>
    </xdr:from>
    <xdr:to>
      <xdr:col>9</xdr:col>
      <xdr:colOff>2501900</xdr:colOff>
      <xdr:row>18</xdr:row>
      <xdr:rowOff>660400</xdr:rowOff>
    </xdr:to>
    <xdr:pic>
      <xdr:nvPicPr>
        <xdr:cNvPr id="10" name="IMG10.gif" descr="movie::file://localhost/Volumes/JUAN/Formulas%20REC30/IMG10.gif"/>
        <xdr:cNvPicPr/>
      </xdr:nvPicPr>
      <xdr:blipFill>
        <a:blip xmlns:r="http://schemas.openxmlformats.org/officeDocument/2006/relationships" r:embed="rId8"/>
        <a:stretch>
          <a:fillRect/>
        </a:stretch>
      </xdr:blipFill>
      <xdr:spPr>
        <a:xfrm>
          <a:off x="13982700" y="7115364"/>
          <a:ext cx="2209800" cy="580836"/>
        </a:xfrm>
        <a:prstGeom prst="rect">
          <a:avLst/>
        </a:prstGeom>
      </xdr:spPr>
    </xdr:pic>
    <xdr:clientData/>
  </xdr:twoCellAnchor>
  <xdr:twoCellAnchor editAs="oneCell">
    <xdr:from>
      <xdr:col>9</xdr:col>
      <xdr:colOff>101600</xdr:colOff>
      <xdr:row>20</xdr:row>
      <xdr:rowOff>38100</xdr:rowOff>
    </xdr:from>
    <xdr:to>
      <xdr:col>9</xdr:col>
      <xdr:colOff>3073400</xdr:colOff>
      <xdr:row>20</xdr:row>
      <xdr:rowOff>610359</xdr:rowOff>
    </xdr:to>
    <xdr:pic>
      <xdr:nvPicPr>
        <xdr:cNvPr id="11" name="IMg12.gif" descr="movie::file://localhost/Volumes/JUAN/Formulas%20REC30/IMg12.gif"/>
        <xdr:cNvPicPr/>
      </xdr:nvPicPr>
      <xdr:blipFill>
        <a:blip xmlns:r="http://schemas.openxmlformats.org/officeDocument/2006/relationships" r:embed="rId9"/>
        <a:stretch>
          <a:fillRect/>
        </a:stretch>
      </xdr:blipFill>
      <xdr:spPr>
        <a:xfrm>
          <a:off x="13792200" y="7924800"/>
          <a:ext cx="2971800" cy="572259"/>
        </a:xfrm>
        <a:prstGeom prst="rect">
          <a:avLst/>
        </a:prstGeom>
      </xdr:spPr>
    </xdr:pic>
    <xdr:clientData/>
  </xdr:twoCellAnchor>
  <xdr:twoCellAnchor editAs="oneCell">
    <xdr:from>
      <xdr:col>9</xdr:col>
      <xdr:colOff>393700</xdr:colOff>
      <xdr:row>21</xdr:row>
      <xdr:rowOff>88900</xdr:rowOff>
    </xdr:from>
    <xdr:to>
      <xdr:col>9</xdr:col>
      <xdr:colOff>2590800</xdr:colOff>
      <xdr:row>21</xdr:row>
      <xdr:rowOff>614608</xdr:rowOff>
    </xdr:to>
    <xdr:pic>
      <xdr:nvPicPr>
        <xdr:cNvPr id="12" name="IMG13.gif" descr="movie::file://localhost/Volumes/JUAN/Formulas%20REC30/IMG13.gif"/>
        <xdr:cNvPicPr/>
      </xdr:nvPicPr>
      <xdr:blipFill>
        <a:blip xmlns:r="http://schemas.openxmlformats.org/officeDocument/2006/relationships" r:embed="rId10"/>
        <a:stretch>
          <a:fillRect/>
        </a:stretch>
      </xdr:blipFill>
      <xdr:spPr>
        <a:xfrm>
          <a:off x="14084300" y="8636000"/>
          <a:ext cx="2197100" cy="525708"/>
        </a:xfrm>
        <a:prstGeom prst="rect">
          <a:avLst/>
        </a:prstGeom>
      </xdr:spPr>
    </xdr:pic>
    <xdr:clientData/>
  </xdr:twoCellAnchor>
  <xdr:twoCellAnchor editAs="oneCell">
    <xdr:from>
      <xdr:col>9</xdr:col>
      <xdr:colOff>254000</xdr:colOff>
      <xdr:row>22</xdr:row>
      <xdr:rowOff>63500</xdr:rowOff>
    </xdr:from>
    <xdr:to>
      <xdr:col>9</xdr:col>
      <xdr:colOff>2806700</xdr:colOff>
      <xdr:row>22</xdr:row>
      <xdr:rowOff>636474</xdr:rowOff>
    </xdr:to>
    <xdr:pic>
      <xdr:nvPicPr>
        <xdr:cNvPr id="13" name="IMG14.gif" descr="movie::file://localhost/Volumes/JUAN/Formulas%20REC30/IMG14.gif"/>
        <xdr:cNvPicPr/>
      </xdr:nvPicPr>
      <xdr:blipFill>
        <a:blip xmlns:r="http://schemas.openxmlformats.org/officeDocument/2006/relationships" r:embed="rId11"/>
        <a:stretch>
          <a:fillRect/>
        </a:stretch>
      </xdr:blipFill>
      <xdr:spPr>
        <a:xfrm>
          <a:off x="13944600" y="9271000"/>
          <a:ext cx="2552700" cy="572974"/>
        </a:xfrm>
        <a:prstGeom prst="rect">
          <a:avLst/>
        </a:prstGeom>
      </xdr:spPr>
    </xdr:pic>
    <xdr:clientData/>
  </xdr:twoCellAnchor>
  <xdr:twoCellAnchor editAs="oneCell">
    <xdr:from>
      <xdr:col>9</xdr:col>
      <xdr:colOff>279400</xdr:colOff>
      <xdr:row>23</xdr:row>
      <xdr:rowOff>145930</xdr:rowOff>
    </xdr:from>
    <xdr:to>
      <xdr:col>9</xdr:col>
      <xdr:colOff>2451100</xdr:colOff>
      <xdr:row>23</xdr:row>
      <xdr:rowOff>600075</xdr:rowOff>
    </xdr:to>
    <xdr:pic>
      <xdr:nvPicPr>
        <xdr:cNvPr id="14" name="IMG15.gif" descr="movie::file://localhost/Volumes/JUAN/Formulas%20REC30/IMG15.gif"/>
        <xdr:cNvPicPr/>
      </xdr:nvPicPr>
      <xdr:blipFill>
        <a:blip xmlns:r="http://schemas.openxmlformats.org/officeDocument/2006/relationships" r:embed="rId12"/>
        <a:stretch>
          <a:fillRect/>
        </a:stretch>
      </xdr:blipFill>
      <xdr:spPr>
        <a:xfrm>
          <a:off x="13970000" y="10013830"/>
          <a:ext cx="2171700" cy="454145"/>
        </a:xfrm>
        <a:prstGeom prst="rect">
          <a:avLst/>
        </a:prstGeom>
      </xdr:spPr>
    </xdr:pic>
    <xdr:clientData/>
  </xdr:twoCellAnchor>
  <xdr:twoCellAnchor editAs="oneCell">
    <xdr:from>
      <xdr:col>9</xdr:col>
      <xdr:colOff>711200</xdr:colOff>
      <xdr:row>25</xdr:row>
      <xdr:rowOff>101600</xdr:rowOff>
    </xdr:from>
    <xdr:to>
      <xdr:col>9</xdr:col>
      <xdr:colOff>2298700</xdr:colOff>
      <xdr:row>25</xdr:row>
      <xdr:rowOff>595890</xdr:rowOff>
    </xdr:to>
    <xdr:pic>
      <xdr:nvPicPr>
        <xdr:cNvPr id="15" name="IMG17.gif" descr="movie::file://localhost/Volumes/JUAN/Formulas%20REC30/IMG17.gif"/>
        <xdr:cNvPicPr/>
      </xdr:nvPicPr>
      <xdr:blipFill>
        <a:blip xmlns:r="http://schemas.openxmlformats.org/officeDocument/2006/relationships" r:embed="rId13"/>
        <a:stretch>
          <a:fillRect/>
        </a:stretch>
      </xdr:blipFill>
      <xdr:spPr>
        <a:xfrm>
          <a:off x="14401800" y="10845800"/>
          <a:ext cx="1587500" cy="494290"/>
        </a:xfrm>
        <a:prstGeom prst="rect">
          <a:avLst/>
        </a:prstGeom>
      </xdr:spPr>
    </xdr:pic>
    <xdr:clientData/>
  </xdr:twoCellAnchor>
  <xdr:twoCellAnchor editAs="oneCell">
    <xdr:from>
      <xdr:col>9</xdr:col>
      <xdr:colOff>723900</xdr:colOff>
      <xdr:row>26</xdr:row>
      <xdr:rowOff>101600</xdr:rowOff>
    </xdr:from>
    <xdr:to>
      <xdr:col>9</xdr:col>
      <xdr:colOff>2502642</xdr:colOff>
      <xdr:row>26</xdr:row>
      <xdr:rowOff>622300</xdr:rowOff>
    </xdr:to>
    <xdr:pic>
      <xdr:nvPicPr>
        <xdr:cNvPr id="16" name="IMG18.gif" descr="movie::file://localhost/Volumes/JUAN/Formulas%20REC30/IMG18.gif"/>
        <xdr:cNvPicPr/>
      </xdr:nvPicPr>
      <xdr:blipFill>
        <a:blip xmlns:r="http://schemas.openxmlformats.org/officeDocument/2006/relationships" r:embed="rId14"/>
        <a:stretch>
          <a:fillRect/>
        </a:stretch>
      </xdr:blipFill>
      <xdr:spPr>
        <a:xfrm>
          <a:off x="14414500" y="11493500"/>
          <a:ext cx="1778742" cy="520700"/>
        </a:xfrm>
        <a:prstGeom prst="rect">
          <a:avLst/>
        </a:prstGeom>
      </xdr:spPr>
    </xdr:pic>
    <xdr:clientData/>
  </xdr:twoCellAnchor>
  <xdr:twoCellAnchor editAs="oneCell">
    <xdr:from>
      <xdr:col>9</xdr:col>
      <xdr:colOff>558800</xdr:colOff>
      <xdr:row>27</xdr:row>
      <xdr:rowOff>105154</xdr:rowOff>
    </xdr:from>
    <xdr:to>
      <xdr:col>9</xdr:col>
      <xdr:colOff>2438400</xdr:colOff>
      <xdr:row>27</xdr:row>
      <xdr:rowOff>635000</xdr:rowOff>
    </xdr:to>
    <xdr:pic>
      <xdr:nvPicPr>
        <xdr:cNvPr id="17" name="IMG19.gif" descr="movie::file://localhost/Volumes/JUAN/Formulas%20REC30/IMG19.gif"/>
        <xdr:cNvPicPr/>
      </xdr:nvPicPr>
      <xdr:blipFill>
        <a:blip xmlns:r="http://schemas.openxmlformats.org/officeDocument/2006/relationships" r:embed="rId15"/>
        <a:stretch>
          <a:fillRect/>
        </a:stretch>
      </xdr:blipFill>
      <xdr:spPr>
        <a:xfrm>
          <a:off x="14249400" y="12170154"/>
          <a:ext cx="1879600" cy="529846"/>
        </a:xfrm>
        <a:prstGeom prst="rect">
          <a:avLst/>
        </a:prstGeom>
      </xdr:spPr>
    </xdr:pic>
    <xdr:clientData/>
  </xdr:twoCellAnchor>
  <xdr:twoCellAnchor editAs="oneCell">
    <xdr:from>
      <xdr:col>9</xdr:col>
      <xdr:colOff>711200</xdr:colOff>
      <xdr:row>28</xdr:row>
      <xdr:rowOff>108610</xdr:rowOff>
    </xdr:from>
    <xdr:to>
      <xdr:col>9</xdr:col>
      <xdr:colOff>2374900</xdr:colOff>
      <xdr:row>28</xdr:row>
      <xdr:rowOff>635000</xdr:rowOff>
    </xdr:to>
    <xdr:pic>
      <xdr:nvPicPr>
        <xdr:cNvPr id="18" name="IMG20.gif" descr="movie::file://localhost/Volumes/JUAN/Formulas%20REC30/IMG20.gif"/>
        <xdr:cNvPicPr/>
      </xdr:nvPicPr>
      <xdr:blipFill>
        <a:blip xmlns:r="http://schemas.openxmlformats.org/officeDocument/2006/relationships" r:embed="rId16"/>
        <a:stretch>
          <a:fillRect/>
        </a:stretch>
      </xdr:blipFill>
      <xdr:spPr>
        <a:xfrm>
          <a:off x="14401800" y="12859410"/>
          <a:ext cx="1663700" cy="526390"/>
        </a:xfrm>
        <a:prstGeom prst="rect">
          <a:avLst/>
        </a:prstGeom>
      </xdr:spPr>
    </xdr:pic>
    <xdr:clientData/>
  </xdr:twoCellAnchor>
  <xdr:twoCellAnchor editAs="oneCell">
    <xdr:from>
      <xdr:col>9</xdr:col>
      <xdr:colOff>431800</xdr:colOff>
      <xdr:row>30</xdr:row>
      <xdr:rowOff>101600</xdr:rowOff>
    </xdr:from>
    <xdr:to>
      <xdr:col>9</xdr:col>
      <xdr:colOff>2518802</xdr:colOff>
      <xdr:row>30</xdr:row>
      <xdr:rowOff>508000</xdr:rowOff>
    </xdr:to>
    <xdr:pic>
      <xdr:nvPicPr>
        <xdr:cNvPr id="19" name="IMg22.gif" descr="movie::file://localhost/Volumes/JUAN/Formulas%20REC30/IMg22.gif"/>
        <xdr:cNvPicPr/>
      </xdr:nvPicPr>
      <xdr:blipFill>
        <a:blip xmlns:r="http://schemas.openxmlformats.org/officeDocument/2006/relationships" r:embed="rId17"/>
        <a:stretch>
          <a:fillRect/>
        </a:stretch>
      </xdr:blipFill>
      <xdr:spPr>
        <a:xfrm>
          <a:off x="14122400" y="13677900"/>
          <a:ext cx="2087002" cy="406400"/>
        </a:xfrm>
        <a:prstGeom prst="rect">
          <a:avLst/>
        </a:prstGeom>
      </xdr:spPr>
    </xdr:pic>
    <xdr:clientData/>
  </xdr:twoCellAnchor>
  <xdr:twoCellAnchor editAs="oneCell">
    <xdr:from>
      <xdr:col>9</xdr:col>
      <xdr:colOff>127000</xdr:colOff>
      <xdr:row>31</xdr:row>
      <xdr:rowOff>38100</xdr:rowOff>
    </xdr:from>
    <xdr:to>
      <xdr:col>9</xdr:col>
      <xdr:colOff>2775380</xdr:colOff>
      <xdr:row>31</xdr:row>
      <xdr:rowOff>584200</xdr:rowOff>
    </xdr:to>
    <xdr:pic>
      <xdr:nvPicPr>
        <xdr:cNvPr id="20" name="IMG23.gif" descr="movie::file://localhost/Volumes/JUAN/Formulas%20REC30/IMG23.gif"/>
        <xdr:cNvPicPr/>
      </xdr:nvPicPr>
      <xdr:blipFill>
        <a:blip xmlns:r="http://schemas.openxmlformats.org/officeDocument/2006/relationships" r:embed="rId18"/>
        <a:stretch>
          <a:fillRect/>
        </a:stretch>
      </xdr:blipFill>
      <xdr:spPr>
        <a:xfrm>
          <a:off x="13817600" y="14274800"/>
          <a:ext cx="2648380" cy="546100"/>
        </a:xfrm>
        <a:prstGeom prst="rect">
          <a:avLst/>
        </a:prstGeom>
      </xdr:spPr>
    </xdr:pic>
    <xdr:clientData/>
  </xdr:twoCellAnchor>
  <xdr:twoCellAnchor editAs="oneCell">
    <xdr:from>
      <xdr:col>9</xdr:col>
      <xdr:colOff>508000</xdr:colOff>
      <xdr:row>32</xdr:row>
      <xdr:rowOff>101600</xdr:rowOff>
    </xdr:from>
    <xdr:to>
      <xdr:col>9</xdr:col>
      <xdr:colOff>2704622</xdr:colOff>
      <xdr:row>32</xdr:row>
      <xdr:rowOff>558800</xdr:rowOff>
    </xdr:to>
    <xdr:pic>
      <xdr:nvPicPr>
        <xdr:cNvPr id="21" name="IMG24.gif" descr="movie::file://localhost/Volumes/JUAN/Formulas%20REC30/IMG24.gif"/>
        <xdr:cNvPicPr/>
      </xdr:nvPicPr>
      <xdr:blipFill>
        <a:blip xmlns:r="http://schemas.openxmlformats.org/officeDocument/2006/relationships" r:embed="rId19"/>
        <a:stretch>
          <a:fillRect/>
        </a:stretch>
      </xdr:blipFill>
      <xdr:spPr>
        <a:xfrm>
          <a:off x="14198600" y="14998700"/>
          <a:ext cx="2196622" cy="457200"/>
        </a:xfrm>
        <a:prstGeom prst="rect">
          <a:avLst/>
        </a:prstGeom>
      </xdr:spPr>
    </xdr:pic>
    <xdr:clientData/>
  </xdr:twoCellAnchor>
  <xdr:twoCellAnchor editAs="oneCell">
    <xdr:from>
      <xdr:col>9</xdr:col>
      <xdr:colOff>228600</xdr:colOff>
      <xdr:row>33</xdr:row>
      <xdr:rowOff>76200</xdr:rowOff>
    </xdr:from>
    <xdr:to>
      <xdr:col>9</xdr:col>
      <xdr:colOff>2706914</xdr:colOff>
      <xdr:row>33</xdr:row>
      <xdr:rowOff>558800</xdr:rowOff>
    </xdr:to>
    <xdr:pic>
      <xdr:nvPicPr>
        <xdr:cNvPr id="22" name="IMG25.gif" descr="movie::file://localhost/Volumes/JUAN/Formulas%20REC30/IMG25.gif"/>
        <xdr:cNvPicPr/>
      </xdr:nvPicPr>
      <xdr:blipFill>
        <a:blip xmlns:r="http://schemas.openxmlformats.org/officeDocument/2006/relationships" r:embed="rId20"/>
        <a:stretch>
          <a:fillRect/>
        </a:stretch>
      </xdr:blipFill>
      <xdr:spPr>
        <a:xfrm>
          <a:off x="13919200" y="15659100"/>
          <a:ext cx="2478314" cy="482600"/>
        </a:xfrm>
        <a:prstGeom prst="rect">
          <a:avLst/>
        </a:prstGeom>
      </xdr:spPr>
    </xdr:pic>
    <xdr:clientData/>
  </xdr:twoCellAnchor>
  <xdr:twoCellAnchor editAs="oneCell">
    <xdr:from>
      <xdr:col>9</xdr:col>
      <xdr:colOff>292100</xdr:colOff>
      <xdr:row>35</xdr:row>
      <xdr:rowOff>139700</xdr:rowOff>
    </xdr:from>
    <xdr:to>
      <xdr:col>9</xdr:col>
      <xdr:colOff>2832100</xdr:colOff>
      <xdr:row>35</xdr:row>
      <xdr:rowOff>594370</xdr:rowOff>
    </xdr:to>
    <xdr:pic>
      <xdr:nvPicPr>
        <xdr:cNvPr id="23" name="IMG27.gif" descr="movie::file://localhost/Volumes/JUAN/Formulas%20REC30/IMG27.gif"/>
        <xdr:cNvPicPr/>
      </xdr:nvPicPr>
      <xdr:blipFill>
        <a:blip xmlns:r="http://schemas.openxmlformats.org/officeDocument/2006/relationships" r:embed="rId21"/>
        <a:stretch>
          <a:fillRect/>
        </a:stretch>
      </xdr:blipFill>
      <xdr:spPr>
        <a:xfrm>
          <a:off x="13982700" y="16548100"/>
          <a:ext cx="2540000" cy="454670"/>
        </a:xfrm>
        <a:prstGeom prst="rect">
          <a:avLst/>
        </a:prstGeom>
      </xdr:spPr>
    </xdr:pic>
    <xdr:clientData/>
  </xdr:twoCellAnchor>
  <xdr:twoCellAnchor editAs="oneCell">
    <xdr:from>
      <xdr:col>9</xdr:col>
      <xdr:colOff>127000</xdr:colOff>
      <xdr:row>36</xdr:row>
      <xdr:rowOff>63500</xdr:rowOff>
    </xdr:from>
    <xdr:to>
      <xdr:col>9</xdr:col>
      <xdr:colOff>2834105</xdr:colOff>
      <xdr:row>36</xdr:row>
      <xdr:rowOff>635000</xdr:rowOff>
    </xdr:to>
    <xdr:pic>
      <xdr:nvPicPr>
        <xdr:cNvPr id="24" name="IMG28.gif" descr="movie::file://localhost/Volumes/JUAN/Formulas%20REC30/IMG28.gif"/>
        <xdr:cNvPicPr/>
      </xdr:nvPicPr>
      <xdr:blipFill>
        <a:blip xmlns:r="http://schemas.openxmlformats.org/officeDocument/2006/relationships" r:embed="rId22"/>
        <a:stretch>
          <a:fillRect/>
        </a:stretch>
      </xdr:blipFill>
      <xdr:spPr>
        <a:xfrm>
          <a:off x="13817600" y="17145000"/>
          <a:ext cx="2707105" cy="571500"/>
        </a:xfrm>
        <a:prstGeom prst="rect">
          <a:avLst/>
        </a:prstGeom>
      </xdr:spPr>
    </xdr:pic>
    <xdr:clientData/>
  </xdr:twoCellAnchor>
  <xdr:twoCellAnchor editAs="oneCell">
    <xdr:from>
      <xdr:col>9</xdr:col>
      <xdr:colOff>177800</xdr:colOff>
      <xdr:row>37</xdr:row>
      <xdr:rowOff>114300</xdr:rowOff>
    </xdr:from>
    <xdr:to>
      <xdr:col>9</xdr:col>
      <xdr:colOff>2895600</xdr:colOff>
      <xdr:row>37</xdr:row>
      <xdr:rowOff>655419</xdr:rowOff>
    </xdr:to>
    <xdr:pic>
      <xdr:nvPicPr>
        <xdr:cNvPr id="25" name="IMG29.gif" descr="movie::file://localhost/Volumes/JUAN/Formulas%20REC30/IMG29.gif"/>
        <xdr:cNvPicPr/>
      </xdr:nvPicPr>
      <xdr:blipFill>
        <a:blip xmlns:r="http://schemas.openxmlformats.org/officeDocument/2006/relationships" r:embed="rId23"/>
        <a:stretch>
          <a:fillRect/>
        </a:stretch>
      </xdr:blipFill>
      <xdr:spPr>
        <a:xfrm>
          <a:off x="13868400" y="17856200"/>
          <a:ext cx="2717800" cy="541119"/>
        </a:xfrm>
        <a:prstGeom prst="rect">
          <a:avLst/>
        </a:prstGeom>
      </xdr:spPr>
    </xdr:pic>
    <xdr:clientData/>
  </xdr:twoCellAnchor>
  <xdr:twoCellAnchor editAs="oneCell">
    <xdr:from>
      <xdr:col>9</xdr:col>
      <xdr:colOff>317500</xdr:colOff>
      <xdr:row>38</xdr:row>
      <xdr:rowOff>114300</xdr:rowOff>
    </xdr:from>
    <xdr:to>
      <xdr:col>9</xdr:col>
      <xdr:colOff>2603500</xdr:colOff>
      <xdr:row>38</xdr:row>
      <xdr:rowOff>589359</xdr:rowOff>
    </xdr:to>
    <xdr:pic>
      <xdr:nvPicPr>
        <xdr:cNvPr id="26" name="IMG30.gif" descr="movie::file://localhost/Volumes/JUAN/Formulas%20REC30/IMG30.gif"/>
        <xdr:cNvPicPr/>
      </xdr:nvPicPr>
      <xdr:blipFill>
        <a:blip xmlns:r="http://schemas.openxmlformats.org/officeDocument/2006/relationships" r:embed="rId24"/>
        <a:stretch>
          <a:fillRect/>
        </a:stretch>
      </xdr:blipFill>
      <xdr:spPr>
        <a:xfrm>
          <a:off x="14008100" y="18529300"/>
          <a:ext cx="2286000" cy="475059"/>
        </a:xfrm>
        <a:prstGeom prst="rect">
          <a:avLst/>
        </a:prstGeom>
      </xdr:spPr>
    </xdr:pic>
    <xdr:clientData/>
  </xdr:twoCellAnchor>
  <xdr:twoCellAnchor editAs="oneCell">
    <xdr:from>
      <xdr:col>9</xdr:col>
      <xdr:colOff>393700</xdr:colOff>
      <xdr:row>40</xdr:row>
      <xdr:rowOff>127000</xdr:rowOff>
    </xdr:from>
    <xdr:to>
      <xdr:col>9</xdr:col>
      <xdr:colOff>2552700</xdr:colOff>
      <xdr:row>40</xdr:row>
      <xdr:rowOff>662722</xdr:rowOff>
    </xdr:to>
    <xdr:pic>
      <xdr:nvPicPr>
        <xdr:cNvPr id="27" name="IMG32.gif" descr="movie::file://localhost/Volumes/JUAN/Formulas%20REC30/IMG32.gif"/>
        <xdr:cNvPicPr/>
      </xdr:nvPicPr>
      <xdr:blipFill>
        <a:blip xmlns:r="http://schemas.openxmlformats.org/officeDocument/2006/relationships" r:embed="rId25"/>
        <a:stretch>
          <a:fillRect/>
        </a:stretch>
      </xdr:blipFill>
      <xdr:spPr>
        <a:xfrm>
          <a:off x="14084300" y="19367500"/>
          <a:ext cx="2159000" cy="535722"/>
        </a:xfrm>
        <a:prstGeom prst="rect">
          <a:avLst/>
        </a:prstGeom>
      </xdr:spPr>
    </xdr:pic>
    <xdr:clientData/>
  </xdr:twoCellAnchor>
  <xdr:twoCellAnchor editAs="oneCell">
    <xdr:from>
      <xdr:col>9</xdr:col>
      <xdr:colOff>406400</xdr:colOff>
      <xdr:row>41</xdr:row>
      <xdr:rowOff>101600</xdr:rowOff>
    </xdr:from>
    <xdr:to>
      <xdr:col>9</xdr:col>
      <xdr:colOff>2593569</xdr:colOff>
      <xdr:row>41</xdr:row>
      <xdr:rowOff>673100</xdr:rowOff>
    </xdr:to>
    <xdr:pic>
      <xdr:nvPicPr>
        <xdr:cNvPr id="28" name="IMG33.gif" descr="movie::file://localhost/Volumes/JUAN/Formulas%20REC30/IMG33.gif"/>
        <xdr:cNvPicPr/>
      </xdr:nvPicPr>
      <xdr:blipFill>
        <a:blip xmlns:r="http://schemas.openxmlformats.org/officeDocument/2006/relationships" r:embed="rId26"/>
        <a:stretch>
          <a:fillRect/>
        </a:stretch>
      </xdr:blipFill>
      <xdr:spPr>
        <a:xfrm>
          <a:off x="14097000" y="20027900"/>
          <a:ext cx="2187169" cy="571500"/>
        </a:xfrm>
        <a:prstGeom prst="rect">
          <a:avLst/>
        </a:prstGeom>
      </xdr:spPr>
    </xdr:pic>
    <xdr:clientData/>
  </xdr:twoCellAnchor>
  <xdr:twoCellAnchor editAs="oneCell">
    <xdr:from>
      <xdr:col>9</xdr:col>
      <xdr:colOff>292100</xdr:colOff>
      <xdr:row>42</xdr:row>
      <xdr:rowOff>102993</xdr:rowOff>
    </xdr:from>
    <xdr:to>
      <xdr:col>9</xdr:col>
      <xdr:colOff>2565400</xdr:colOff>
      <xdr:row>42</xdr:row>
      <xdr:rowOff>655733</xdr:rowOff>
    </xdr:to>
    <xdr:pic>
      <xdr:nvPicPr>
        <xdr:cNvPr id="29" name="IMG34.gif" descr="movie::file://localhost/Volumes/JUAN/Formulas%20REC30/IMG34.gif"/>
        <xdr:cNvPicPr/>
      </xdr:nvPicPr>
      <xdr:blipFill>
        <a:blip xmlns:r="http://schemas.openxmlformats.org/officeDocument/2006/relationships" r:embed="rId27"/>
        <a:stretch>
          <a:fillRect/>
        </a:stretch>
      </xdr:blipFill>
      <xdr:spPr>
        <a:xfrm>
          <a:off x="13982700" y="20715093"/>
          <a:ext cx="2273300" cy="552740"/>
        </a:xfrm>
        <a:prstGeom prst="rect">
          <a:avLst/>
        </a:prstGeom>
      </xdr:spPr>
    </xdr:pic>
    <xdr:clientData/>
  </xdr:twoCellAnchor>
  <xdr:twoCellAnchor editAs="oneCell">
    <xdr:from>
      <xdr:col>9</xdr:col>
      <xdr:colOff>228600</xdr:colOff>
      <xdr:row>43</xdr:row>
      <xdr:rowOff>34859</xdr:rowOff>
    </xdr:from>
    <xdr:to>
      <xdr:col>9</xdr:col>
      <xdr:colOff>2514600</xdr:colOff>
      <xdr:row>43</xdr:row>
      <xdr:rowOff>609600</xdr:rowOff>
    </xdr:to>
    <xdr:pic>
      <xdr:nvPicPr>
        <xdr:cNvPr id="30" name="IMG35.gif" descr="movie::file://localhost/Volumes/JUAN/Formulas%20REC30/IMG35.gif"/>
        <xdr:cNvPicPr/>
      </xdr:nvPicPr>
      <xdr:blipFill>
        <a:blip xmlns:r="http://schemas.openxmlformats.org/officeDocument/2006/relationships" r:embed="rId28"/>
        <a:stretch>
          <a:fillRect/>
        </a:stretch>
      </xdr:blipFill>
      <xdr:spPr>
        <a:xfrm>
          <a:off x="13919200" y="21320059"/>
          <a:ext cx="2286000" cy="574741"/>
        </a:xfrm>
        <a:prstGeom prst="rect">
          <a:avLst/>
        </a:prstGeom>
      </xdr:spPr>
    </xdr:pic>
    <xdr:clientData/>
  </xdr:twoCellAnchor>
  <xdr:twoCellAnchor editAs="oneCell">
    <xdr:from>
      <xdr:col>9</xdr:col>
      <xdr:colOff>457200</xdr:colOff>
      <xdr:row>45</xdr:row>
      <xdr:rowOff>107501</xdr:rowOff>
    </xdr:from>
    <xdr:to>
      <xdr:col>9</xdr:col>
      <xdr:colOff>2625928</xdr:colOff>
      <xdr:row>45</xdr:row>
      <xdr:rowOff>622300</xdr:rowOff>
    </xdr:to>
    <xdr:pic>
      <xdr:nvPicPr>
        <xdr:cNvPr id="31" name="IMG37.gif" descr="movie::file://localhost/Volumes/JUAN/Formulas%20REC30/IMG37.gif"/>
        <xdr:cNvPicPr/>
      </xdr:nvPicPr>
      <xdr:blipFill>
        <a:blip xmlns:r="http://schemas.openxmlformats.org/officeDocument/2006/relationships" r:embed="rId29"/>
        <a:stretch>
          <a:fillRect/>
        </a:stretch>
      </xdr:blipFill>
      <xdr:spPr>
        <a:xfrm>
          <a:off x="14147800" y="22180101"/>
          <a:ext cx="2168728" cy="514799"/>
        </a:xfrm>
        <a:prstGeom prst="rect">
          <a:avLst/>
        </a:prstGeom>
      </xdr:spPr>
    </xdr:pic>
    <xdr:clientData/>
  </xdr:twoCellAnchor>
  <xdr:twoCellAnchor editAs="oneCell">
    <xdr:from>
      <xdr:col>9</xdr:col>
      <xdr:colOff>139700</xdr:colOff>
      <xdr:row>46</xdr:row>
      <xdr:rowOff>42103</xdr:rowOff>
    </xdr:from>
    <xdr:to>
      <xdr:col>9</xdr:col>
      <xdr:colOff>2933700</xdr:colOff>
      <xdr:row>46</xdr:row>
      <xdr:rowOff>622300</xdr:rowOff>
    </xdr:to>
    <xdr:pic>
      <xdr:nvPicPr>
        <xdr:cNvPr id="32" name="IMG38.gif" descr="movie::file://localhost/Volumes/JUAN/Formulas%20REC30/IMG38.gif"/>
        <xdr:cNvPicPr/>
      </xdr:nvPicPr>
      <xdr:blipFill>
        <a:blip xmlns:r="http://schemas.openxmlformats.org/officeDocument/2006/relationships" r:embed="rId30"/>
        <a:stretch>
          <a:fillRect/>
        </a:stretch>
      </xdr:blipFill>
      <xdr:spPr>
        <a:xfrm>
          <a:off x="13830300" y="22775103"/>
          <a:ext cx="2794000" cy="580197"/>
        </a:xfrm>
        <a:prstGeom prst="rect">
          <a:avLst/>
        </a:prstGeom>
      </xdr:spPr>
    </xdr:pic>
    <xdr:clientData/>
  </xdr:twoCellAnchor>
  <xdr:twoCellAnchor editAs="oneCell">
    <xdr:from>
      <xdr:col>9</xdr:col>
      <xdr:colOff>292100</xdr:colOff>
      <xdr:row>47</xdr:row>
      <xdr:rowOff>70835</xdr:rowOff>
    </xdr:from>
    <xdr:to>
      <xdr:col>9</xdr:col>
      <xdr:colOff>2717800</xdr:colOff>
      <xdr:row>47</xdr:row>
      <xdr:rowOff>612011</xdr:rowOff>
    </xdr:to>
    <xdr:pic>
      <xdr:nvPicPr>
        <xdr:cNvPr id="33" name="IMG39.gif" descr="movie::file://localhost/Volumes/JUAN/Formulas%20REC30/IMG39.gif"/>
        <xdr:cNvPicPr/>
      </xdr:nvPicPr>
      <xdr:blipFill>
        <a:blip xmlns:r="http://schemas.openxmlformats.org/officeDocument/2006/relationships" r:embed="rId31"/>
        <a:stretch>
          <a:fillRect/>
        </a:stretch>
      </xdr:blipFill>
      <xdr:spPr>
        <a:xfrm>
          <a:off x="13982700" y="23464235"/>
          <a:ext cx="2425700" cy="541176"/>
        </a:xfrm>
        <a:prstGeom prst="rect">
          <a:avLst/>
        </a:prstGeom>
      </xdr:spPr>
    </xdr:pic>
    <xdr:clientData/>
  </xdr:twoCellAnchor>
  <xdr:twoCellAnchor editAs="oneCell">
    <xdr:from>
      <xdr:col>9</xdr:col>
      <xdr:colOff>381000</xdr:colOff>
      <xdr:row>48</xdr:row>
      <xdr:rowOff>25400</xdr:rowOff>
    </xdr:from>
    <xdr:to>
      <xdr:col>9</xdr:col>
      <xdr:colOff>2374900</xdr:colOff>
      <xdr:row>48</xdr:row>
      <xdr:rowOff>605070</xdr:rowOff>
    </xdr:to>
    <xdr:pic>
      <xdr:nvPicPr>
        <xdr:cNvPr id="34" name="IMG40.gif" descr="movie::file://localhost/Volumes/JUAN/Formulas%20REC30/IMG40.gif"/>
        <xdr:cNvPicPr/>
      </xdr:nvPicPr>
      <xdr:blipFill>
        <a:blip xmlns:r="http://schemas.openxmlformats.org/officeDocument/2006/relationships" r:embed="rId32"/>
        <a:stretch>
          <a:fillRect/>
        </a:stretch>
      </xdr:blipFill>
      <xdr:spPr>
        <a:xfrm>
          <a:off x="14071600" y="24066500"/>
          <a:ext cx="1993900" cy="5796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10"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2.16406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M7A</v>
      </c>
    </row>
    <row r="2" spans="1:16" ht="1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187</v>
      </c>
      <c r="D5" s="91"/>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M7A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52" customHeight="1">
      <c r="A11" s="12" t="str">
        <f t="shared" ref="A11:A18" si="3">IF(OR(B11&lt;&gt;"",J11&lt;&gt;""),CONCATENATE(LEFT(A10,3),IF(MID(A10,4,2)+1&lt;10,CONCATENATE("0",MID(A10,4,2)+1))),"")</f>
        <v>IMG02</v>
      </c>
      <c r="B11" s="62" t="s">
        <v>189</v>
      </c>
      <c r="C11" s="20" t="str">
        <f t="shared" si="0"/>
        <v>Recurso M7A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52" customHeight="1">
      <c r="A12" s="12" t="str">
        <f t="shared" si="3"/>
        <v>IMG03</v>
      </c>
      <c r="B12" s="62" t="s">
        <v>189</v>
      </c>
      <c r="C12" s="20" t="str">
        <f t="shared" si="0"/>
        <v>Recurso M7A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52" customHeight="1">
      <c r="A13" s="12" t="str">
        <f t="shared" si="3"/>
        <v>IMG04</v>
      </c>
      <c r="B13" s="62" t="s">
        <v>189</v>
      </c>
      <c r="C13" s="20" t="str">
        <f t="shared" si="0"/>
        <v>Recurso M7A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52" customHeight="1">
      <c r="A14" s="12" t="str">
        <f t="shared" si="3"/>
        <v>IMG05</v>
      </c>
      <c r="B14" s="62" t="s">
        <v>189</v>
      </c>
      <c r="C14" s="20" t="str">
        <f t="shared" si="0"/>
        <v>Recurso M7A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t="s">
        <v>190</v>
      </c>
      <c r="C15" s="20" t="str">
        <f t="shared" si="0"/>
        <v>Recurso M7A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52" customHeight="1">
      <c r="A16" s="12" t="str">
        <f t="shared" si="3"/>
        <v>IMG07</v>
      </c>
      <c r="B16" s="78" t="s">
        <v>189</v>
      </c>
      <c r="C16" s="20" t="str">
        <f t="shared" si="0"/>
        <v>Recurso M7A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53" customHeight="1">
      <c r="A17" s="12" t="str">
        <f t="shared" si="3"/>
        <v>IMG08</v>
      </c>
      <c r="B17" s="78" t="s">
        <v>189</v>
      </c>
      <c r="C17" s="20" t="str">
        <f t="shared" si="0"/>
        <v>Recurso M7A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ht="53" customHeight="1">
      <c r="A18" s="12" t="str">
        <f t="shared" si="3"/>
        <v>IMG09</v>
      </c>
      <c r="B18" s="78" t="s">
        <v>189</v>
      </c>
      <c r="C18" s="20" t="str">
        <f t="shared" si="0"/>
        <v>Recurso M7A</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54" customHeight="1">
      <c r="A19" s="12" t="str">
        <f t="shared" ref="A19:A50" si="6">IF(OR(B19&lt;&gt;"",J19&lt;&gt;""),CONCATENATE(LEFT(A18,3),IF(MID(A18,4,2)+1&lt;10,CONCATENATE("0",MID(A18,4,2)+1),MID(A18,4,2)+1)),"")</f>
        <v>IMG10</v>
      </c>
      <c r="B19" s="78" t="s">
        <v>189</v>
      </c>
      <c r="C19" s="20" t="str">
        <f t="shared" si="0"/>
        <v>Recurso M7A</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c r="A20" s="12" t="str">
        <f t="shared" si="6"/>
        <v>IMG11</v>
      </c>
      <c r="B20" s="62" t="s">
        <v>190</v>
      </c>
      <c r="C20" s="20" t="str">
        <f t="shared" si="0"/>
        <v>Recurso M7A</v>
      </c>
      <c r="D20" s="63"/>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c r="O20" s="2" t="str">
        <f>'Definición técnica de imagenes'!A32</f>
        <v>F10B</v>
      </c>
    </row>
    <row r="21" spans="1:15" s="11" customFormat="1" ht="52" customHeight="1">
      <c r="A21" s="12" t="str">
        <f t="shared" si="6"/>
        <v>IMG12</v>
      </c>
      <c r="B21" s="78" t="s">
        <v>189</v>
      </c>
      <c r="C21" s="20" t="str">
        <f t="shared" si="0"/>
        <v>Recurso M7A</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c r="O21" s="2" t="str">
        <f>'Definición técnica de imagenes'!A33</f>
        <v>F11</v>
      </c>
    </row>
    <row r="22" spans="1:15" s="11" customFormat="1" ht="52" customHeight="1">
      <c r="A22" s="12" t="str">
        <f t="shared" si="6"/>
        <v>IMG13</v>
      </c>
      <c r="B22" s="78" t="s">
        <v>189</v>
      </c>
      <c r="C22" s="20" t="str">
        <f t="shared" si="0"/>
        <v>Recurso M7A</v>
      </c>
      <c r="D22" s="63"/>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c r="K22" s="69"/>
      <c r="O22" s="2" t="str">
        <f>'Definición técnica de imagenes'!A34</f>
        <v>F12</v>
      </c>
    </row>
    <row r="23" spans="1:15" s="11" customFormat="1" ht="52" customHeight="1">
      <c r="A23" s="12" t="str">
        <f t="shared" si="6"/>
        <v>IMG14</v>
      </c>
      <c r="B23" s="78" t="s">
        <v>189</v>
      </c>
      <c r="C23" s="20" t="str">
        <f t="shared" si="0"/>
        <v>Recurso M7A</v>
      </c>
      <c r="D23" s="63"/>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c r="O23" s="2" t="str">
        <f>'Definición técnica de imagenes'!A35</f>
        <v>F13</v>
      </c>
    </row>
    <row r="24" spans="1:15" s="11" customFormat="1" ht="56" customHeight="1">
      <c r="A24" s="12" t="str">
        <f t="shared" si="6"/>
        <v>IMG15</v>
      </c>
      <c r="B24" s="78" t="s">
        <v>189</v>
      </c>
      <c r="C24" s="20" t="str">
        <f t="shared" si="0"/>
        <v>Recurso M7A</v>
      </c>
      <c r="D24" s="63"/>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5"/>
      <c r="O24" s="2" t="str">
        <f>'Definición técnica de imagenes'!A37</f>
        <v>F13B</v>
      </c>
    </row>
    <row r="25" spans="1:15" s="11" customFormat="1">
      <c r="A25" s="12" t="str">
        <f t="shared" si="6"/>
        <v>IMG16</v>
      </c>
      <c r="B25" s="62" t="s">
        <v>190</v>
      </c>
      <c r="C25" s="20" t="str">
        <f t="shared" si="0"/>
        <v>Recurso M7A</v>
      </c>
      <c r="D25" s="63"/>
      <c r="E25" s="63"/>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c r="K25" s="64"/>
    </row>
    <row r="26" spans="1:15" s="11" customFormat="1" ht="51" customHeight="1">
      <c r="A26" s="12" t="str">
        <f t="shared" si="6"/>
        <v>IMG17</v>
      </c>
      <c r="B26" s="78" t="s">
        <v>189</v>
      </c>
      <c r="C26" s="20" t="str">
        <f t="shared" si="0"/>
        <v>Recurso M7A</v>
      </c>
      <c r="D26" s="63"/>
      <c r="E26" s="63"/>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c r="K26" s="64"/>
    </row>
    <row r="27" spans="1:15" s="11" customFormat="1" ht="53" customHeight="1">
      <c r="A27" s="12" t="str">
        <f t="shared" si="6"/>
        <v>IMG18</v>
      </c>
      <c r="B27" s="78" t="s">
        <v>189</v>
      </c>
      <c r="C27" s="20" t="str">
        <f t="shared" si="0"/>
        <v>Recurso M7A</v>
      </c>
      <c r="D27" s="63"/>
      <c r="E27" s="63"/>
      <c r="F27" s="13" t="e">
        <f t="shared" ca="1" si="4"/>
        <v>#N/A</v>
      </c>
      <c r="G27" s="13" t="e">
        <f ca="1">IF($F27&lt;&gt;"",IF($G$4="Recurso",VLOOKUP($E27,OFFSET('Definición técnica de imagenes'!$A$1,MATCH($G$5,'Definición técnica de imagenes'!$A$1:$A$104,0)-1,1,COUNTIF('Definición técnica de imagenes'!$A$3:$A$102,$G$5),5),5,FALSE),'Definición técnica de imagenes'!$F$16),"")</f>
        <v>#N/A</v>
      </c>
      <c r="H27" s="13" t="e">
        <f t="shared" ca="1" si="5"/>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4"/>
      <c r="K27" s="64"/>
      <c r="O27" s="2"/>
    </row>
    <row r="28" spans="1:15" s="11" customFormat="1" ht="54" customHeight="1">
      <c r="A28" s="12" t="str">
        <f t="shared" si="6"/>
        <v>IMG19</v>
      </c>
      <c r="B28" s="78" t="s">
        <v>189</v>
      </c>
      <c r="C28" s="20" t="str">
        <f t="shared" si="0"/>
        <v>Recurso M7A</v>
      </c>
      <c r="D28" s="63"/>
      <c r="E28" s="63"/>
      <c r="F28" s="13" t="e">
        <f t="shared" ca="1" si="4"/>
        <v>#N/A</v>
      </c>
      <c r="G28" s="13" t="e">
        <f ca="1">IF($F28&lt;&gt;"",IF($G$4="Recurso",VLOOKUP($E28,OFFSET('Definición técnica de imagenes'!$A$1,MATCH($G$5,'Definición técnica de imagenes'!$A$1:$A$104,0)-1,1,COUNTIF('Definición técnica de imagenes'!$A$3:$A$102,$G$5),5),5,FALSE),'Definición técnica de imagenes'!$F$16),"")</f>
        <v>#N/A</v>
      </c>
      <c r="H28" s="13" t="e">
        <f t="shared" ca="1" si="5"/>
        <v>#N/A</v>
      </c>
      <c r="I28" s="13" t="e">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#N/A</v>
      </c>
      <c r="J28" s="64"/>
      <c r="K28" s="64"/>
    </row>
    <row r="29" spans="1:15" s="11" customFormat="1" ht="52" customHeight="1">
      <c r="A29" s="12" t="str">
        <f t="shared" si="6"/>
        <v>IMG20</v>
      </c>
      <c r="B29" s="78" t="s">
        <v>189</v>
      </c>
      <c r="C29" s="20" t="str">
        <f t="shared" si="0"/>
        <v>Recurso M7A</v>
      </c>
      <c r="D29" s="63"/>
      <c r="E29" s="63"/>
      <c r="F29" s="13" t="e">
        <f t="shared" ca="1" si="4"/>
        <v>#N/A</v>
      </c>
      <c r="G29" s="13" t="e">
        <f ca="1">IF($F29&lt;&gt;"",IF($G$4="Recurso",VLOOKUP($E29,OFFSET('Definición técnica de imagenes'!$A$1,MATCH($G$5,'Definición técnica de imagenes'!$A$1:$A$104,0)-1,1,COUNTIF('Definición técnica de imagenes'!$A$3:$A$102,$G$5),5),5,FALSE),'Definición técnica de imagenes'!$F$16),"")</f>
        <v>#N/A</v>
      </c>
      <c r="H29" s="13" t="e">
        <f t="shared" ca="1" si="5"/>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4"/>
      <c r="K29" s="64"/>
    </row>
    <row r="30" spans="1:15" s="11" customFormat="1">
      <c r="A30" s="12" t="str">
        <f t="shared" si="6"/>
        <v>IMG21</v>
      </c>
      <c r="B30" s="78" t="s">
        <v>190</v>
      </c>
      <c r="C30" s="20" t="str">
        <f t="shared" si="0"/>
        <v>Recurso M7A</v>
      </c>
      <c r="D30" s="63"/>
      <c r="E30" s="63"/>
      <c r="F30" s="13" t="e">
        <f t="shared" ca="1" si="4"/>
        <v>#N/A</v>
      </c>
      <c r="G30" s="13" t="e">
        <f ca="1">IF($F30&lt;&gt;"",IF($G$4="Recurso",VLOOKUP($E30,OFFSET('Definición técnica de imagenes'!$A$1,MATCH($G$5,'Definición técnica de imagenes'!$A$1:$A$104,0)-1,1,COUNTIF('Definición técnica de imagenes'!$A$3:$A$102,$G$5),5),5,FALSE),'Definición técnica de imagenes'!$F$16),"")</f>
        <v>#N/A</v>
      </c>
      <c r="H30" s="13" t="e">
        <f t="shared" ca="1" si="5"/>
        <v>#N/A</v>
      </c>
      <c r="I30" s="13" t="e">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#N/A</v>
      </c>
      <c r="J30" s="64"/>
      <c r="K30" s="64"/>
    </row>
    <row r="31" spans="1:15" s="11" customFormat="1" ht="52" customHeight="1">
      <c r="A31" s="12" t="str">
        <f t="shared" si="6"/>
        <v>IMG22</v>
      </c>
      <c r="B31" s="78" t="s">
        <v>189</v>
      </c>
      <c r="C31" s="20" t="str">
        <f t="shared" si="0"/>
        <v>Recurso M7A</v>
      </c>
      <c r="D31" s="63"/>
      <c r="E31" s="63"/>
      <c r="F31" s="13" t="e">
        <f t="shared" ca="1" si="4"/>
        <v>#N/A</v>
      </c>
      <c r="G31" s="13" t="e">
        <f ca="1">IF($F31&lt;&gt;"",IF($G$4="Recurso",VLOOKUP($E31,OFFSET('Definición técnica de imagenes'!$A$1,MATCH($G$5,'Definición técnica de imagenes'!$A$1:$A$104,0)-1,1,COUNTIF('Definición técnica de imagenes'!$A$3:$A$102,$G$5),5),5,FALSE),'Definición técnica de imagenes'!$F$16),"")</f>
        <v>#N/A</v>
      </c>
      <c r="H31" s="13" t="e">
        <f t="shared" ca="1" si="5"/>
        <v>#N/A</v>
      </c>
      <c r="I31" s="13" t="e">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#N/A</v>
      </c>
      <c r="J31" s="64"/>
      <c r="K31" s="64"/>
    </row>
    <row r="32" spans="1:15" s="11" customFormat="1" ht="52" customHeight="1">
      <c r="A32" s="12" t="str">
        <f t="shared" si="6"/>
        <v>IMG23</v>
      </c>
      <c r="B32" s="78" t="s">
        <v>189</v>
      </c>
      <c r="C32" s="20" t="str">
        <f t="shared" si="0"/>
        <v>Recurso M7A</v>
      </c>
      <c r="D32" s="63"/>
      <c r="E32" s="63"/>
      <c r="F32" s="13" t="e">
        <f t="shared" ca="1" si="4"/>
        <v>#N/A</v>
      </c>
      <c r="G32" s="13" t="e">
        <f ca="1">IF($F32&lt;&gt;"",IF($G$4="Recurso",VLOOKUP($E32,OFFSET('Definición técnica de imagenes'!$A$1,MATCH($G$5,'Definición técnica de imagenes'!$A$1:$A$104,0)-1,1,COUNTIF('Definición técnica de imagenes'!$A$3:$A$102,$G$5),5),5,FALSE),'Definición técnica de imagenes'!$F$16),"")</f>
        <v>#N/A</v>
      </c>
      <c r="H32" s="13" t="e">
        <f t="shared" ca="1" si="5"/>
        <v>#N/A</v>
      </c>
      <c r="I32" s="13" t="e">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#N/A</v>
      </c>
      <c r="J32" s="64"/>
      <c r="K32" s="64"/>
    </row>
    <row r="33" spans="1:15" s="11" customFormat="1" ht="54" customHeight="1">
      <c r="A33" s="12" t="str">
        <f t="shared" si="6"/>
        <v>IMG24</v>
      </c>
      <c r="B33" s="78" t="s">
        <v>189</v>
      </c>
      <c r="C33" s="20" t="str">
        <f t="shared" si="0"/>
        <v>Recurso M7A</v>
      </c>
      <c r="D33" s="63"/>
      <c r="E33" s="63"/>
      <c r="F33" s="13" t="e">
        <f t="shared" ca="1" si="4"/>
        <v>#N/A</v>
      </c>
      <c r="G33" s="13" t="e">
        <f ca="1">IF($F33&lt;&gt;"",IF($G$4="Recurso",VLOOKUP($E33,OFFSET('Definición técnica de imagenes'!$A$1,MATCH($G$5,'Definición técnica de imagenes'!$A$1:$A$104,0)-1,1,COUNTIF('Definición técnica de imagenes'!$A$3:$A$102,$G$5),5),5,FALSE),'Definición técnica de imagenes'!$F$16),"")</f>
        <v>#N/A</v>
      </c>
      <c r="H33" s="13" t="e">
        <f t="shared" ca="1" si="5"/>
        <v>#N/A</v>
      </c>
      <c r="I33" s="13" t="e">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#N/A</v>
      </c>
      <c r="J33" s="64"/>
      <c r="K33" s="64"/>
    </row>
    <row r="34" spans="1:15" s="11" customFormat="1" ht="52" customHeight="1">
      <c r="A34" s="12" t="str">
        <f t="shared" si="6"/>
        <v>IMG25</v>
      </c>
      <c r="B34" s="78" t="s">
        <v>189</v>
      </c>
      <c r="C34" s="20" t="str">
        <f t="shared" si="0"/>
        <v>Recurso M7A</v>
      </c>
      <c r="D34" s="63"/>
      <c r="E34" s="63"/>
      <c r="F34" s="13" t="e">
        <f t="shared" ca="1" si="4"/>
        <v>#N/A</v>
      </c>
      <c r="G34" s="13" t="e">
        <f ca="1">IF($F34&lt;&gt;"",IF($G$4="Recurso",VLOOKUP($E34,OFFSET('Definición técnica de imagenes'!$A$1,MATCH($G$5,'Definición técnica de imagenes'!$A$1:$A$104,0)-1,1,COUNTIF('Definición técnica de imagenes'!$A$3:$A$102,$G$5),5),5,FALSE),'Definición técnica de imagenes'!$F$16),"")</f>
        <v>#N/A</v>
      </c>
      <c r="H34" s="13" t="e">
        <f t="shared" ca="1" si="5"/>
        <v>#N/A</v>
      </c>
      <c r="I34" s="13" t="e">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#N/A</v>
      </c>
      <c r="J34" s="64"/>
      <c r="K34" s="64"/>
      <c r="O34" s="2"/>
    </row>
    <row r="35" spans="1:15" s="11" customFormat="1">
      <c r="A35" s="12" t="str">
        <f t="shared" si="6"/>
        <v>IMG26</v>
      </c>
      <c r="B35" s="62" t="s">
        <v>190</v>
      </c>
      <c r="C35" s="20" t="str">
        <f t="shared" si="0"/>
        <v>Recurso M7A</v>
      </c>
      <c r="D35" s="63"/>
      <c r="E35" s="63"/>
      <c r="F35" s="13" t="e">
        <f t="shared" ca="1" si="4"/>
        <v>#N/A</v>
      </c>
      <c r="G35" s="13" t="e">
        <f ca="1">IF($F35&lt;&gt;"",IF($G$4="Recurso",VLOOKUP($E35,OFFSET('Definición técnica de imagenes'!$A$1,MATCH($G$5,'Definición técnica de imagenes'!$A$1:$A$104,0)-1,1,COUNTIF('Definición técnica de imagenes'!$A$3:$A$102,$G$5),5),5,FALSE),'Definición técnica de imagenes'!$F$16),"")</f>
        <v>#N/A</v>
      </c>
      <c r="H35" s="13" t="e">
        <f t="shared" ca="1" si="5"/>
        <v>#N/A</v>
      </c>
      <c r="I35" s="13" t="e">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#N/A</v>
      </c>
      <c r="J35" s="63"/>
      <c r="K35" s="65"/>
      <c r="O35" s="2"/>
    </row>
    <row r="36" spans="1:15" s="11" customFormat="1" ht="53" customHeight="1">
      <c r="A36" s="12" t="str">
        <f t="shared" si="6"/>
        <v>IMG27</v>
      </c>
      <c r="B36" s="78" t="s">
        <v>189</v>
      </c>
      <c r="C36" s="20" t="str">
        <f t="shared" si="0"/>
        <v>Recurso M7A</v>
      </c>
      <c r="D36" s="63"/>
      <c r="E36" s="63"/>
      <c r="F36" s="13" t="e">
        <f t="shared" ca="1" si="4"/>
        <v>#N/A</v>
      </c>
      <c r="G36" s="13" t="e">
        <f ca="1">IF($F36&lt;&gt;"",IF($G$4="Recurso",VLOOKUP($E36,OFFSET('Definición técnica de imagenes'!$A$1,MATCH($G$5,'Definición técnica de imagenes'!$A$1:$A$104,0)-1,1,COUNTIF('Definición técnica de imagenes'!$A$3:$A$102,$G$5),5),5,FALSE),'Definición técnica de imagenes'!$F$16),"")</f>
        <v>#N/A</v>
      </c>
      <c r="H36" s="13" t="e">
        <f t="shared" ca="1" si="5"/>
        <v>#N/A</v>
      </c>
      <c r="I36" s="13" t="e">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#N/A</v>
      </c>
      <c r="J36" s="63"/>
      <c r="K36" s="65"/>
      <c r="O36" s="2"/>
    </row>
    <row r="37" spans="1:15" s="11" customFormat="1" ht="52" customHeight="1">
      <c r="A37" s="12" t="str">
        <f t="shared" si="6"/>
        <v>IMG28</v>
      </c>
      <c r="B37" s="78" t="s">
        <v>189</v>
      </c>
      <c r="C37" s="20" t="str">
        <f t="shared" si="0"/>
        <v>Recurso M7A</v>
      </c>
      <c r="D37" s="63"/>
      <c r="E37" s="63"/>
      <c r="F37" s="13" t="e">
        <f t="shared" ca="1" si="4"/>
        <v>#N/A</v>
      </c>
      <c r="G37" s="13" t="e">
        <f ca="1">IF($F37&lt;&gt;"",IF($G$4="Recurso",VLOOKUP($E37,OFFSET('Definición técnica de imagenes'!$A$1,MATCH($G$5,'Definición técnica de imagenes'!$A$1:$A$104,0)-1,1,COUNTIF('Definición técnica de imagenes'!$A$3:$A$102,$G$5),5),5,FALSE),'Definición técnica de imagenes'!$F$16),"")</f>
        <v>#N/A</v>
      </c>
      <c r="H37" s="13" t="e">
        <f t="shared" ca="1" si="5"/>
        <v>#N/A</v>
      </c>
      <c r="I37" s="13" t="e">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#N/A</v>
      </c>
      <c r="J37" s="70"/>
      <c r="K37" s="65"/>
    </row>
    <row r="38" spans="1:15" s="11" customFormat="1" ht="53" customHeight="1">
      <c r="A38" s="12" t="str">
        <f t="shared" si="6"/>
        <v>IMG29</v>
      </c>
      <c r="B38" s="78" t="s">
        <v>189</v>
      </c>
      <c r="C38" s="20" t="str">
        <f t="shared" si="0"/>
        <v>Recurso M7A</v>
      </c>
      <c r="D38" s="63"/>
      <c r="E38" s="63"/>
      <c r="F38" s="13" t="e">
        <f t="shared" ca="1" si="4"/>
        <v>#N/A</v>
      </c>
      <c r="G38" s="13" t="e">
        <f ca="1">IF($F38&lt;&gt;"",IF($G$4="Recurso",VLOOKUP($E38,OFFSET('Definición técnica de imagenes'!$A$1,MATCH($G$5,'Definición técnica de imagenes'!$A$1:$A$104,0)-1,1,COUNTIF('Definición técnica de imagenes'!$A$3:$A$102,$G$5),5),5,FALSE),'Definición técnica de imagenes'!$F$16),"")</f>
        <v>#N/A</v>
      </c>
      <c r="H38" s="13" t="e">
        <f t="shared" ca="1" si="5"/>
        <v>#N/A</v>
      </c>
      <c r="I38" s="13" t="e">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#N/A</v>
      </c>
      <c r="J38" s="71"/>
      <c r="K38" s="65"/>
    </row>
    <row r="39" spans="1:15" s="11" customFormat="1" ht="52" customHeight="1">
      <c r="A39" s="12" t="str">
        <f t="shared" si="6"/>
        <v>IMG30</v>
      </c>
      <c r="B39" s="78" t="s">
        <v>189</v>
      </c>
      <c r="C39" s="20" t="str">
        <f t="shared" si="0"/>
        <v>Recurso M7A</v>
      </c>
      <c r="D39" s="63"/>
      <c r="E39" s="63"/>
      <c r="F39" s="13" t="e">
        <f t="shared" ca="1" si="4"/>
        <v>#N/A</v>
      </c>
      <c r="G39" s="13" t="e">
        <f ca="1">IF($F39&lt;&gt;"",IF($G$4="Recurso",VLOOKUP($E39,OFFSET('Definición técnica de imagenes'!$A$1,MATCH($G$5,'Definición técnica de imagenes'!$A$1:$A$104,0)-1,1,COUNTIF('Definición técnica de imagenes'!$A$3:$A$102,$G$5),5),5,FALSE),'Definición técnica de imagenes'!$F$16),"")</f>
        <v>#N/A</v>
      </c>
      <c r="H39" s="13" t="e">
        <f t="shared" ca="1" si="5"/>
        <v>#N/A</v>
      </c>
      <c r="I39" s="13" t="e">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#N/A</v>
      </c>
      <c r="J39" s="63"/>
      <c r="K39" s="65"/>
    </row>
    <row r="40" spans="1:15" s="11" customFormat="1">
      <c r="A40" s="12" t="str">
        <f t="shared" si="6"/>
        <v>IMG31</v>
      </c>
      <c r="B40" s="78" t="s">
        <v>190</v>
      </c>
      <c r="C40" s="20" t="str">
        <f t="shared" si="0"/>
        <v>Recurso M7A</v>
      </c>
      <c r="D40" s="63"/>
      <c r="E40" s="63"/>
      <c r="F40" s="13" t="e">
        <f t="shared" ca="1" si="4"/>
        <v>#N/A</v>
      </c>
      <c r="G40" s="13" t="e">
        <f ca="1">IF($F40&lt;&gt;"",IF($G$4="Recurso",VLOOKUP($E40,OFFSET('Definición técnica de imagenes'!$A$1,MATCH($G$5,'Definición técnica de imagenes'!$A$1:$A$104,0)-1,1,COUNTIF('Definición técnica de imagenes'!$A$3:$A$102,$G$5),5),5,FALSE),'Definición técnica de imagenes'!$F$16),"")</f>
        <v>#N/A</v>
      </c>
      <c r="H40" s="13" t="e">
        <f t="shared" ca="1" si="5"/>
        <v>#N/A</v>
      </c>
      <c r="I40" s="13" t="e">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#N/A</v>
      </c>
      <c r="J40" s="63"/>
      <c r="K40" s="65"/>
    </row>
    <row r="41" spans="1:15" s="11" customFormat="1" ht="54" customHeight="1">
      <c r="A41" s="12" t="str">
        <f t="shared" si="6"/>
        <v>IMG32</v>
      </c>
      <c r="B41" s="78" t="s">
        <v>189</v>
      </c>
      <c r="C41" s="20" t="str">
        <f t="shared" si="0"/>
        <v>Recurso M7A</v>
      </c>
      <c r="D41" s="63"/>
      <c r="E41" s="63"/>
      <c r="F41" s="13" t="e">
        <f t="shared" ca="1" si="4"/>
        <v>#N/A</v>
      </c>
      <c r="G41" s="13" t="e">
        <f ca="1">IF($F41&lt;&gt;"",IF($G$4="Recurso",VLOOKUP($E41,OFFSET('Definición técnica de imagenes'!$A$1,MATCH($G$5,'Definición técnica de imagenes'!$A$1:$A$104,0)-1,1,COUNTIF('Definición técnica de imagenes'!$A$3:$A$102,$G$5),5),5,FALSE),'Definición técnica de imagenes'!$F$16),"")</f>
        <v>#N/A</v>
      </c>
      <c r="H41" s="13" t="e">
        <f t="shared" ca="1" si="5"/>
        <v>#N/A</v>
      </c>
      <c r="I41" s="13" t="e">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#N/A</v>
      </c>
      <c r="J41" s="63"/>
      <c r="K41" s="65"/>
    </row>
    <row r="42" spans="1:15" s="11" customFormat="1" ht="54" customHeight="1">
      <c r="A42" s="12" t="str">
        <f t="shared" si="6"/>
        <v>IMG33</v>
      </c>
      <c r="B42" s="78" t="s">
        <v>189</v>
      </c>
      <c r="C42" s="20" t="str">
        <f t="shared" ref="C42:C73" si="7">IF(OR(B42&lt;&gt;"",J42&lt;&gt;""),IF($G$4="Recurso",CONCATENATE($G$4," ",$G$5),$G$4),"")</f>
        <v>Recurso M7A</v>
      </c>
      <c r="D42" s="63"/>
      <c r="E42" s="63"/>
      <c r="F42" s="13" t="e">
        <f t="shared" ca="1" si="4"/>
        <v>#N/A</v>
      </c>
      <c r="G42" s="13" t="e">
        <f ca="1">IF($F42&lt;&gt;"",IF($G$4="Recurso",VLOOKUP($E42,OFFSET('Definición técnica de imagenes'!$A$1,MATCH($G$5,'Definición técnica de imagenes'!$A$1:$A$104,0)-1,1,COUNTIF('Definición técnica de imagenes'!$A$3:$A$102,$G$5),5),5,FALSE),'Definición técnica de imagenes'!$F$16),"")</f>
        <v>#N/A</v>
      </c>
      <c r="H42" s="13" t="e">
        <f t="shared" ca="1" si="5"/>
        <v>#N/A</v>
      </c>
      <c r="I42" s="13" t="e">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#N/A</v>
      </c>
      <c r="J42" s="63"/>
      <c r="K42" s="65"/>
    </row>
    <row r="43" spans="1:15" s="11" customFormat="1" ht="53" customHeight="1">
      <c r="A43" s="12" t="str">
        <f t="shared" si="6"/>
        <v>IMG34</v>
      </c>
      <c r="B43" s="78" t="s">
        <v>189</v>
      </c>
      <c r="C43" s="20" t="str">
        <f t="shared" si="7"/>
        <v>Recurso M7A</v>
      </c>
      <c r="D43" s="63"/>
      <c r="E43" s="63"/>
      <c r="F43" s="13" t="e">
        <f t="shared" ca="1" si="4"/>
        <v>#N/A</v>
      </c>
      <c r="G43" s="13" t="e">
        <f ca="1">IF($F43&lt;&gt;"",IF($G$4="Recurso",VLOOKUP($E43,OFFSET('Definición técnica de imagenes'!$A$1,MATCH($G$5,'Definición técnica de imagenes'!$A$1:$A$104,0)-1,1,COUNTIF('Definición técnica de imagenes'!$A$3:$A$102,$G$5),5),5,FALSE),'Definición técnica de imagenes'!$F$16),"")</f>
        <v>#N/A</v>
      </c>
      <c r="H43" s="13" t="e">
        <f t="shared" ca="1" si="5"/>
        <v>#N/A</v>
      </c>
      <c r="I43" s="13" t="e">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#N/A</v>
      </c>
      <c r="J43" s="63"/>
      <c r="K43" s="65"/>
    </row>
    <row r="44" spans="1:15" s="11" customFormat="1" ht="49" customHeight="1">
      <c r="A44" s="12" t="str">
        <f t="shared" si="6"/>
        <v>IMG35</v>
      </c>
      <c r="B44" s="78" t="s">
        <v>189</v>
      </c>
      <c r="C44" s="20" t="str">
        <f t="shared" si="7"/>
        <v>Recurso M7A</v>
      </c>
      <c r="D44" s="63"/>
      <c r="E44" s="63"/>
      <c r="F44" s="13" t="e">
        <f t="shared" ca="1" si="4"/>
        <v>#N/A</v>
      </c>
      <c r="G44" s="13" t="e">
        <f ca="1">IF($F44&lt;&gt;"",IF($G$4="Recurso",VLOOKUP($E44,OFFSET('Definición técnica de imagenes'!$A$1,MATCH($G$5,'Definición técnica de imagenes'!$A$1:$A$104,0)-1,1,COUNTIF('Definición técnica de imagenes'!$A$3:$A$102,$G$5),5),5,FALSE),'Definición técnica de imagenes'!$F$16),"")</f>
        <v>#N/A</v>
      </c>
      <c r="H44" s="13" t="e">
        <f t="shared" ca="1" si="5"/>
        <v>#N/A</v>
      </c>
      <c r="I44" s="13" t="e">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#N/A</v>
      </c>
      <c r="J44" s="63"/>
      <c r="K44" s="65"/>
    </row>
    <row r="45" spans="1:15" s="11" customFormat="1">
      <c r="A45" s="12" t="str">
        <f t="shared" si="6"/>
        <v>IMG36</v>
      </c>
      <c r="B45" s="62" t="s">
        <v>190</v>
      </c>
      <c r="C45" s="20" t="str">
        <f t="shared" si="7"/>
        <v>Recurso M7A</v>
      </c>
      <c r="D45" s="63"/>
      <c r="E45" s="63"/>
      <c r="F45" s="13" t="e">
        <f t="shared" ca="1" si="4"/>
        <v>#N/A</v>
      </c>
      <c r="G45" s="13" t="e">
        <f ca="1">IF($F45&lt;&gt;"",IF($G$4="Recurso",VLOOKUP($E45,OFFSET('Definición técnica de imagenes'!$A$1,MATCH($G$5,'Definición técnica de imagenes'!$A$1:$A$104,0)-1,1,COUNTIF('Definición técnica de imagenes'!$A$3:$A$102,$G$5),5),5,FALSE),'Definición técnica de imagenes'!$F$16),"")</f>
        <v>#N/A</v>
      </c>
      <c r="H45" s="13" t="e">
        <f t="shared" ca="1" si="5"/>
        <v>#N/A</v>
      </c>
      <c r="I45" s="13" t="e">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#N/A</v>
      </c>
      <c r="J45" s="63"/>
      <c r="K45" s="65"/>
    </row>
    <row r="46" spans="1:15" s="11" customFormat="1" ht="52" customHeight="1">
      <c r="A46" s="12" t="str">
        <f t="shared" si="6"/>
        <v>IMG37</v>
      </c>
      <c r="B46" s="78" t="s">
        <v>189</v>
      </c>
      <c r="C46" s="20" t="str">
        <f t="shared" si="7"/>
        <v>Recurso M7A</v>
      </c>
      <c r="D46" s="63"/>
      <c r="E46" s="63"/>
      <c r="F46" s="13" t="e">
        <f t="shared" ca="1" si="4"/>
        <v>#N/A</v>
      </c>
      <c r="G46" s="13" t="e">
        <f ca="1">IF($F46&lt;&gt;"",IF($G$4="Recurso",VLOOKUP($E46,OFFSET('Definición técnica de imagenes'!$A$1,MATCH($G$5,'Definición técnica de imagenes'!$A$1:$A$104,0)-1,1,COUNTIF('Definición técnica de imagenes'!$A$3:$A$102,$G$5),5),5,FALSE),'Definición técnica de imagenes'!$F$16),"")</f>
        <v>#N/A</v>
      </c>
      <c r="H46" s="13" t="e">
        <f t="shared" ca="1" si="5"/>
        <v>#N/A</v>
      </c>
      <c r="I46" s="13" t="e">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#N/A</v>
      </c>
      <c r="J46" s="63"/>
      <c r="K46" s="65"/>
    </row>
    <row r="47" spans="1:15" s="11" customFormat="1" ht="52" customHeight="1">
      <c r="A47" s="12" t="str">
        <f t="shared" si="6"/>
        <v>IMG38</v>
      </c>
      <c r="B47" s="78" t="s">
        <v>189</v>
      </c>
      <c r="C47" s="20" t="str">
        <f t="shared" si="7"/>
        <v>Recurso M7A</v>
      </c>
      <c r="D47" s="63"/>
      <c r="E47" s="63"/>
      <c r="F47" s="13" t="e">
        <f t="shared" ca="1" si="4"/>
        <v>#N/A</v>
      </c>
      <c r="G47" s="13" t="e">
        <f ca="1">IF($F47&lt;&gt;"",IF($G$4="Recurso",VLOOKUP($E47,OFFSET('Definición técnica de imagenes'!$A$1,MATCH($G$5,'Definición técnica de imagenes'!$A$1:$A$104,0)-1,1,COUNTIF('Definición técnica de imagenes'!$A$3:$A$102,$G$5),5),5,FALSE),'Definición técnica de imagenes'!$F$16),"")</f>
        <v>#N/A</v>
      </c>
      <c r="H47" s="13" t="e">
        <f t="shared" ca="1" si="5"/>
        <v>#N/A</v>
      </c>
      <c r="I47" s="13" t="e">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#N/A</v>
      </c>
      <c r="J47" s="63"/>
      <c r="K47" s="65"/>
    </row>
    <row r="48" spans="1:15" s="11" customFormat="1" ht="51" customHeight="1">
      <c r="A48" s="12" t="str">
        <f t="shared" si="6"/>
        <v>IMG39</v>
      </c>
      <c r="B48" s="78" t="s">
        <v>189</v>
      </c>
      <c r="C48" s="20" t="str">
        <f t="shared" si="7"/>
        <v>Recurso M7A</v>
      </c>
      <c r="D48" s="63"/>
      <c r="E48" s="63"/>
      <c r="F48" s="13" t="e">
        <f t="shared" ca="1" si="4"/>
        <v>#N/A</v>
      </c>
      <c r="G48" s="13" t="e">
        <f ca="1">IF($F48&lt;&gt;"",IF($G$4="Recurso",VLOOKUP($E48,OFFSET('Definición técnica de imagenes'!$A$1,MATCH($G$5,'Definición técnica de imagenes'!$A$1:$A$104,0)-1,1,COUNTIF('Definición técnica de imagenes'!$A$3:$A$102,$G$5),5),5,FALSE),'Definición técnica de imagenes'!$F$16),"")</f>
        <v>#N/A</v>
      </c>
      <c r="H48" s="13" t="e">
        <f t="shared" ca="1" si="5"/>
        <v>#N/A</v>
      </c>
      <c r="I48" s="13" t="e">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#N/A</v>
      </c>
      <c r="J48" s="63"/>
      <c r="K48" s="65"/>
    </row>
    <row r="49" spans="1:11" s="11" customFormat="1" ht="52" customHeight="1">
      <c r="A49" s="12" t="str">
        <f t="shared" si="6"/>
        <v>IMG40</v>
      </c>
      <c r="B49" s="78" t="s">
        <v>189</v>
      </c>
      <c r="C49" s="20" t="str">
        <f t="shared" si="7"/>
        <v>Recurso M7A</v>
      </c>
      <c r="D49" s="63"/>
      <c r="E49" s="63"/>
      <c r="F49" s="13" t="e">
        <f t="shared" ca="1" si="4"/>
        <v>#N/A</v>
      </c>
      <c r="G49" s="13" t="e">
        <f ca="1">IF($F49&lt;&gt;"",IF($G$4="Recurso",VLOOKUP($E49,OFFSET('Definición técnica de imagenes'!$A$1,MATCH($G$5,'Definición técnica de imagenes'!$A$1:$A$104,0)-1,1,COUNTIF('Definición técnica de imagenes'!$A$3:$A$102,$G$5),5),5,FALSE),'Definición técnica de imagenes'!$F$16),"")</f>
        <v>#N/A</v>
      </c>
      <c r="H49" s="13" t="e">
        <f t="shared" ca="1" si="5"/>
        <v>#N/A</v>
      </c>
      <c r="I49" s="13" t="e">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#N/A</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2016-07-20T21:42:30Z</dcterms:modified>
</cp:coreProperties>
</file>