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Pahola\Desktop\Aula- Planeta\MA_11_01-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H2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s="1"/>
  <c r="G23" i="1" s="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<sst xmlns="http://schemas.openxmlformats.org/spreadsheetml/2006/main" count="414" uniqueCount="213">
  <si>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</si>
  <si>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</si>
  <si>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</si>
  <si>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</si>
  <si>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</si>
  <si>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</si>
  <si>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</si>
  <si>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</si>
  <si>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</si>
  <si>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</si>
  <si>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</si>
  <si>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</si>
  <si>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</si>
  <si>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</si>
  <si>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</si>
  <si>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</si>
  <si>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</si>
  <si>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</si>
  <si>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</si>
  <si>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</si>
  <si>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</si>
  <si>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</si>
  <si>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</si>
  <si>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</si>
  <si>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</si>
  <si>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</si>
  <si>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</si>
  <si>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</si>
  <si>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</si>
  <si>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</si>
  <si>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</si>
  <si>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</si>
  <si>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</si>
  <si>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</si>
  <si>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</si>
  <si>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</si>
  <si>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</si>
  <si>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</si>
  <si>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</si>
  <si>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</si>
  <si>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</si>
  <si>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</si>
  <si>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</si>
  <si>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</si>
  <si>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</si>
  <si>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</si>
  <si>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</si>
  <si>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</si>
  <si>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</si>
  <si>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</si>
  <si>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</si>
  <si>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</si>
  <si>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</si>
  <si>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</si>
  <si>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</si>
  <si>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</si>
  <si>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</si>
  <si>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</si>
  <si>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</si>
  <si>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</si>
  <si>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</si>
  <si>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</si>
  <si>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</si>
  <si>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</si>
  <si>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</si>
  <si>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</si>
  <si>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</si>
  <si>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</si>
  <si>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</si>
  <si>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</si>
  <si>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</si>
  <si>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</si>
  <si>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</si>
  <si>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</si>
  <si>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</si>
  <si>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</si>
  <si>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</si>
  <si>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</si>
  <si>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</si>
  <si>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</si>
  <si>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</si>
  <si>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</si>
  <si>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</si>
  <si>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</si>
  <si>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</si>
  <si>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</si>
  <si>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</si>
  <si>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</si>
  <si>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</si>
  <si>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</si>
  <si>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</si>
  <si>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</si>
  <si>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</si>
  <si>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</si>
  <si>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</si>
  <si>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</si>
  <si>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</si>
  <si>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</si>
  <si>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</si>
  <si>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</si>
  <si>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</si>
  <si>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</si>
  <si>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</si>
  <si>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</si>
  <si>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</si>
  <si>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</si>
  <si>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</si>
  <si>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</si>
  <si>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</si>
  <si>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</si>
  <si>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</si>
  <si>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</si>
  <si>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</si>
  <si>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</si>
  <si>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</si>
  <si>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</si>
  <si>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</si>
  <si>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</si>
  <si>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</si>
  <si>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</si>
  <si>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</si>
  <si>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</si>
  <si>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</si>
  <si>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</si>
  <si>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</si>
  <si>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</si>
  <si>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</si>
  <si>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</si>
  <si>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</si>
  <si>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</si>
  <si>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</si>
  <si>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</si>
  <si>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</si>
  <si>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</si>
  <si>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</si>
  <si>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</si>
  <si>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</si>
  <si>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</si>
  <si>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</si>
  <si>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</si>
  <si>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</si>
  <si>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</si>
  <si>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</si>
  <si>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</si>
  <si>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</si>
  <si>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</si>
  <si>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</si>
  <si>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</si>
  <si>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</si>
  <si>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</si>
  <si>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</si>
  <si>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</si>
  <si>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</si>
  <si>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</si>
  <si>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</si>
  <si>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</si>
  <si>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</si>
  <si>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</si>
  <si>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</si>
  <si>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</si>
  <si>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</si>
  <si>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</si>
  <si>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</si>
  <si>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</si>
  <si>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</si>
  <si>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</si>
  <si>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</si>
  <si>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</si>
  <si>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</si>
  <si>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</si>
  <si>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</si>
  <si>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</si>
  <si>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</si>
  <si>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</si>
  <si>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</si>
  <si>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</si>
  <si>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</si>
  <si>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</si>
  <si>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</si>
  <si>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</si>
  <si>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</si>
  <si>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</si>
  <si>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</si>
  <si>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</si>
  <si>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</si>
  <si>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</si>
  <si>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</si>
  <si>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sistema de números reales</t>
  </si>
  <si>
    <t>Lizzie Zambrano</t>
  </si>
  <si>
    <t>MA_11_01_CO_REC50</t>
  </si>
  <si>
    <t xml:space="preserve">Imagen para boton 1 </t>
  </si>
  <si>
    <t>Imagen para boton 2</t>
  </si>
  <si>
    <t>Ilustración</t>
  </si>
  <si>
    <t>http://www.shutterstock.com/cat.mhtml?lang=es&amp;language=es&amp;ref_site=photo&amp;search_source=search_form&amp;version=llv1&amp;anyorall=all&amp;safesearch=1&amp;use_local_boost=1&amp;autocomplete_id=&amp;searchterm=numeros%20irracionales&amp;show_color_wheel=1&amp;orient=&amp;commercial_ok=&amp;media_type=images&amp;search_cat=&amp;searchtermx=&amp;photographer_name=&amp;people_gender=&amp;people_age=&amp;people_ethnicity=&amp;people_number=&amp;color=&amp;page=1&amp;inline=54319891</t>
  </si>
  <si>
    <t>http://www.shutterstock.com/cat.mhtml?lang=es&amp;language=es&amp;ref_site=photo&amp;search_source=search_form&amp;version=llv1&amp;anyorall=all&amp;safesearch=1&amp;use_local_boost=1&amp;autocomplete_id=&amp;search_tracking_id=qX0Xhf95jmBSsyEjNavreQ&amp;searchterm=historia%20y%20matematicas&amp;show_color_wheel=1&amp;orient=&amp;commercial_ok=&amp;media_type=images&amp;search_cat=&amp;searchtermx=&amp;photographer_name=&amp;people_gender=&amp;people_age=&amp;people_ethnicity=&amp;people_number=&amp;color=&amp;page=1&amp;inline=329134130</t>
  </si>
  <si>
    <t>http://www.shutterstock.com/similar-336975836/stock-vector-square-root-equation-icon-vector-image-can-also-be-used-for-education-and-science-suitable-for.html?page=1&amp;inline=407568826</t>
  </si>
  <si>
    <t>http://www.shutterstock.com/cat.mhtml?lang=es&amp;language=es&amp;ref_site=photo&amp;search_source=search_form&amp;version=llv1&amp;anyorall=all&amp;safesearch=1&amp;use_local_boost=1&amp;autocomplete_id=&amp;search_tracking_id=55HwENMlVJi2CV0EnR4JOA&amp;searchterm=operaciones%20matematica&amp;show_color_wheel=1&amp;orient=&amp;commercial_ok=&amp;media_type=images&amp;search_cat=&amp;searchtermx=&amp;photographer_name=&amp;people_gender=&amp;people_age=&amp;people_ethnicity=&amp;people_number=&amp;color=&amp;page=1&amp;inline=116463280</t>
  </si>
  <si>
    <t>http://www.shutterstock.com/cat.mhtml?country_code=CO&amp;safesearch=1&amp;search_language=es&amp;search_type=keyword_search&amp;searchterm=irracional&amp;sort_method=popular&amp;use_local_boost=1&amp;version=llv1&amp;search_source=recent_search_csl&amp;page=1&amp;inline=287681024</t>
  </si>
  <si>
    <t>Imagen para boton 3.</t>
  </si>
  <si>
    <t>Imagen para la primera ficha del botón 1, usar normal y ampliada</t>
  </si>
  <si>
    <t>http://www.shutterstock.com/cat.mhtml?lang=es&amp;language=es&amp;ref_site=photo&amp;search_source=search_form&amp;version=llv1&amp;anyorall=all&amp;safesearch=1&amp;use_local_boost=1&amp;autocomplete_id=&amp;search_tracking_id=HFiX1ZalQgd6MO5MRywQDQ&amp;searchterm=matematicas&amp;show_color_wheel=1&amp;orient=&amp;commercial_ok=&amp;media_type=images&amp;search_cat=&amp;searchtermx=&amp;photographer_name=&amp;people_gender=&amp;people_age=&amp;people_ethnicity=&amp;people_number=&amp;color=&amp;page=1&amp;inline=121813099</t>
  </si>
  <si>
    <t>Imagen para la segunda ficha del botón 1, usar normal y ampliada</t>
  </si>
  <si>
    <t>http://www.shutterstock.com/cat.mhtml?lang=es&amp;language=es&amp;ref_site=photo&amp;search_source=search_form&amp;version=llv1&amp;anyorall=all&amp;safesearch=1&amp;use_local_boost=1&amp;autocomplete_id=&amp;search_tracking_id=REPNaRpe_sVZtA8PqgZPzQ&amp;searchterm=matematicas%20e%20historia&amp;show_color_wheel=1&amp;orient=&amp;commercial_ok=&amp;media_type=images&amp;search_cat=&amp;searchtermx=&amp;photographer_name=&amp;people_gender=&amp;people_age=&amp;people_ethnicity=&amp;people_number=&amp;color=&amp;page=1&amp;inline=329134130</t>
  </si>
  <si>
    <t>Imagen para la tercera ficha del botón 1, usar normal y ampliada</t>
  </si>
  <si>
    <t>Imagen para la primera ficha del botón 2, usar normal y ampliada</t>
  </si>
  <si>
    <t>Usar imagen adjunta en la observación (cuadrado con su diagonal marcada y un lado resaltado, además de estos mismos lados mostrarse al lado del cuadrado, el uso de colores es fundamental) , esá imagen se usa para la ficha dos del boton 2, (imagen 1, normal y ampliada)</t>
  </si>
  <si>
    <t>Usar imagen adjunta en la observación (es importante que la imagen tenga toda la información igual) , esá imagen se usa para la ficha dos del boton 2, (imagen 2, normal y ampliada)</t>
  </si>
  <si>
    <t>Imagen similar a la que aparece en la observación (debe estar el número phi y e), la imagen se usa en la ficha 1 del botón 3 normal y ampliada.</t>
  </si>
  <si>
    <t>Pentágono igual al que aparece en la observación ( es importante que tenga toda la información), la imagen se usa en la ficha dos del botón 3. Imagen 1 normal y ampliada.</t>
  </si>
  <si>
    <t>Billete de diez mil pesos con el rectángulo blaco resaltado, la imagen se usa para la ficha 3 del botón 3.</t>
  </si>
  <si>
    <t>http://www.shutterstock.com/cat.mhtml?lang=es&amp;language=es&amp;ref_site=photo&amp;search_source=search_form&amp;version=llv1&amp;anyorall=all&amp;safesearch=1&amp;use_local_boost=1&amp;autocomplete_id=&amp;search_tracking_id=U6X8VA9C4pPW4GA48oETVw&amp;searchterm=espiral%20de%20oro&amp;show_color_wheel=1&amp;orient=&amp;commercial_ok=&amp;media_type=images&amp;search_cat=&amp;searchtermx=&amp;photographer_name=&amp;people_gender=&amp;people_age=&amp;people_ethnicity=&amp;people_number=&amp;color=&amp;page=1&amp;inline=117359608</t>
  </si>
  <si>
    <t>Imagen usada para la ficha 4 del botón 3, normal y ampliada. Usar también como icono de recurso</t>
  </si>
  <si>
    <t>Imagen para ubicar en la ficha del estudiante. Tabla adjunta en la observación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</si>
</sst>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196013</xdr:colOff>
      <xdr:row>18</xdr:row>
      <xdr:rowOff>154781</xdr:rowOff>
    </xdr:from>
    <xdr:to>
      <xdr:col>10</xdr:col>
      <xdr:colOff>1940718</xdr:colOff>
      <xdr:row>18</xdr:row>
      <xdr:rowOff>1190626</xdr:rowOff>
    </xdr:to>
    <xdr:pic>
      <xdr:nvPicPr>
        <xdr:cNvPr id="3" name="Imagen 2" descr="http://brownsharpie.courtneygibbons.org/wp-content/comics/2009-12-07-transcendental.jpg"/>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8037" b="24334"/>
        <a:stretch/>
      </xdr:blipFill>
      <xdr:spPr bwMode="auto">
        <a:xfrm>
          <a:off x="16543294" y="19645312"/>
          <a:ext cx="1744705" cy="10358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321469</xdr:colOff>
      <xdr:row>16</xdr:row>
      <xdr:rowOff>11906</xdr:rowOff>
    </xdr:from>
    <xdr:to>
      <xdr:col>17</xdr:col>
      <xdr:colOff>683419</xdr:colOff>
      <xdr:row>16</xdr:row>
      <xdr:rowOff>1764506</xdr:rowOff>
    </xdr:to>
    <xdr:pic>
      <xdr:nvPicPr>
        <xdr:cNvPr id="6" name="Imagen 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668750" y="16025812"/>
          <a:ext cx="4291013"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309563</xdr:colOff>
      <xdr:row>17</xdr:row>
      <xdr:rowOff>1</xdr:rowOff>
    </xdr:from>
    <xdr:to>
      <xdr:col>15</xdr:col>
      <xdr:colOff>241110</xdr:colOff>
      <xdr:row>17</xdr:row>
      <xdr:rowOff>1452563</xdr:rowOff>
    </xdr:to>
    <xdr:pic>
      <xdr:nvPicPr>
        <xdr:cNvPr id="7"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56844" y="17847470"/>
          <a:ext cx="2193735" cy="14525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535782</xdr:colOff>
      <xdr:row>19</xdr:row>
      <xdr:rowOff>23812</xdr:rowOff>
    </xdr:from>
    <xdr:to>
      <xdr:col>10</xdr:col>
      <xdr:colOff>1310526</xdr:colOff>
      <xdr:row>20</xdr:row>
      <xdr:rowOff>-1</xdr:rowOff>
    </xdr:to>
    <xdr:pic>
      <xdr:nvPicPr>
        <xdr:cNvPr id="8" name="Imagen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83063" y="20859750"/>
          <a:ext cx="774744"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367393</xdr:colOff>
      <xdr:row>20</xdr:row>
      <xdr:rowOff>180259</xdr:rowOff>
    </xdr:from>
    <xdr:to>
      <xdr:col>10</xdr:col>
      <xdr:colOff>1856575</xdr:colOff>
      <xdr:row>20</xdr:row>
      <xdr:rowOff>979715</xdr:rowOff>
    </xdr:to>
    <xdr:pic>
      <xdr:nvPicPr>
        <xdr:cNvPr id="11" name="Imagen 10"/>
        <xdr:cNvPicPr>
          <a:picLocks noChangeAspect="1"/>
        </xdr:cNvPicPr>
      </xdr:nvPicPr>
      <xdr:blipFill rotWithShape="1">
        <a:blip xmlns:r="http://schemas.openxmlformats.org/officeDocument/2006/relationships" r:embed="rId5"/>
        <a:srcRect l="20958" t="31253" r="44204" b="35540"/>
        <a:stretch/>
      </xdr:blipFill>
      <xdr:spPr>
        <a:xfrm>
          <a:off x="16736786" y="21829223"/>
          <a:ext cx="1489182" cy="799456"/>
        </a:xfrm>
        <a:prstGeom prst="rect">
          <a:avLst/>
        </a:prstGeom>
      </xdr:spPr>
    </xdr:pic>
    <xdr:clientData/>
  </xdr:twoCellAnchor>
  <xdr:twoCellAnchor editAs="oneCell">
    <xdr:from>
      <xdr:col>10</xdr:col>
      <xdr:colOff>272143</xdr:colOff>
      <xdr:row>22</xdr:row>
      <xdr:rowOff>217714</xdr:rowOff>
    </xdr:from>
    <xdr:to>
      <xdr:col>15</xdr:col>
      <xdr:colOff>435428</xdr:colOff>
      <xdr:row>22</xdr:row>
      <xdr:rowOff>1354050</xdr:rowOff>
    </xdr:to>
    <xdr:pic>
      <xdr:nvPicPr>
        <xdr:cNvPr id="2" name="Imagen 1"/>
        <xdr:cNvPicPr>
          <a:picLocks noChangeAspect="1"/>
        </xdr:cNvPicPr>
      </xdr:nvPicPr>
      <xdr:blipFill>
        <a:blip xmlns:r="http://schemas.openxmlformats.org/officeDocument/2006/relationships" r:embed="rId6"/>
        <a:stretch>
          <a:fillRect/>
        </a:stretch>
      </xdr:blipFill>
      <xdr:spPr>
        <a:xfrm>
          <a:off x="16641536" y="27010178"/>
          <a:ext cx="2422071" cy="11363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23" activePane="bottomLeft" state="frozen"/>
      <selection pane="bottomLeft" activeCell="E23" sqref="E2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297" x14ac:dyDescent="0.25">
      <c r="A10" s="12" t="str">
        <f>IF(OR(B10&lt;&gt;"",J10&lt;&gt;""),"IMG01","")</f>
        <v>IMG01</v>
      </c>
      <c r="B10" s="62" t="s">
        <v>194</v>
      </c>
      <c r="C10" s="20" t="str">
        <f t="shared" ref="C10:C41" si="0">IF(OR(B10&lt;&gt;"",J10&lt;&gt;""),IF($G$4="Recurso",CONCATENATE($G$4," ",$G$5),$G$4),"")</f>
        <v>Recurso F6</v>
      </c>
      <c r="D10" s="63" t="s">
        <v>192</v>
      </c>
      <c r="E10" s="63" t="s">
        <v>150</v>
      </c>
      <c r="F10" s="13" t="str">
        <f t="shared" ref="F10" ca="1" si="1">IF(OR(B10&lt;&gt;"",J10&lt;&gt;""),CONCATENATE($C$7,"_",$A10,IF($G$4="Cuaderno de Estudio","_small",CONCATENATE(IF(I10="","","n"),IF(LEFT($G$5,1)="F",".jpg",".png")))),"")</f>
        <v>MA_11_01_CO_REC50_IMG01.jpg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195</v>
      </c>
      <c r="C11" s="20" t="str">
        <f t="shared" si="0"/>
        <v>Recurso F6</v>
      </c>
      <c r="D11" s="63" t="s">
        <v>192</v>
      </c>
      <c r="E11" s="63" t="s">
        <v>150</v>
      </c>
      <c r="F11" s="13" t="str">
        <f t="shared" ref="F11:F74" ca="1" si="4">IF(OR(B11&lt;&gt;"",J11&lt;&gt;""),CONCATENATE($C$7,"_",$A11,IF($G$4="Cuaderno de Estudio","_small",CONCATENATE(IF(I11="","","n"),IF(LEFT($G$5,1)="F",".jpg",".png")))),"")</f>
        <v>MA_11_01_CO_REC50_IMG02.jpg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191</v>
      </c>
      <c r="K11" s="65"/>
      <c r="O11" s="2" t="str">
        <f>'Definición técnica de imagenes'!A13</f>
        <v>M101</v>
      </c>
    </row>
    <row r="12" spans="1:16" s="11" customFormat="1" ht="118.5" customHeight="1" x14ac:dyDescent="0.25">
      <c r="A12" s="12" t="str">
        <f t="shared" si="3"/>
        <v>IMG03</v>
      </c>
      <c r="B12" s="62" t="s">
        <v>197</v>
      </c>
      <c r="C12" s="20" t="str">
        <f t="shared" si="0"/>
        <v>Recurso F6</v>
      </c>
      <c r="D12" s="63" t="s">
        <v>192</v>
      </c>
      <c r="E12" s="63" t="s">
        <v>150</v>
      </c>
      <c r="F12" s="13" t="str">
        <f t="shared" ca="1" si="4"/>
        <v>MA_11_01_CO_REC50_IMG03.jpg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198</v>
      </c>
      <c r="K12" s="64"/>
      <c r="O12" s="2" t="str">
        <f>'Definición técnica de imagenes'!A18</f>
        <v>Diaporama F1</v>
      </c>
    </row>
    <row r="13" spans="1:16" s="11" customFormat="1" ht="59.25" customHeight="1" x14ac:dyDescent="0.25">
      <c r="A13" s="12" t="str">
        <f t="shared" si="3"/>
        <v>IMG04</v>
      </c>
      <c r="B13"/>
      <c r="C13" s="20" t="str">
        <f t="shared" si="0"/>
        <v>Recurso F6</v>
      </c>
      <c r="D13" s="63" t="s">
        <v>192</v>
      </c>
      <c r="E13" s="63" t="s">
        <v>155</v>
      </c>
      <c r="F13" s="13" t="str">
        <f t="shared" ca="1" si="4"/>
        <v>MA_11_01_CO_REC50_IMG04n.jpg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MA_11_01_CO_REC50_IMG04a.jpg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3" t="s">
        <v>199</v>
      </c>
      <c r="K13" s="64" t="s">
        <v>200</v>
      </c>
      <c r="O13" s="2" t="str">
        <f>'Definición técnica de imagenes'!A19</f>
        <v>F4</v>
      </c>
    </row>
    <row r="14" spans="1:16" s="11" customFormat="1" ht="49.5" customHeight="1" x14ac:dyDescent="0.25">
      <c r="A14" s="12" t="str">
        <f t="shared" si="3"/>
        <v>IMG05</v>
      </c>
      <c r="B14" s="62" t="s">
        <v>202</v>
      </c>
      <c r="C14" s="20" t="str">
        <f t="shared" si="0"/>
        <v>Recurso F6</v>
      </c>
      <c r="D14" s="63" t="s">
        <v>192</v>
      </c>
      <c r="E14" s="63" t="s">
        <v>155</v>
      </c>
      <c r="F14" s="13" t="str">
        <f t="shared" ca="1" si="4"/>
        <v>MA_11_01_CO_REC50_IMG05n.jpg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MA_11_01_CO_REC50_IMG05a.jpg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3" t="s">
        <v>201</v>
      </c>
      <c r="K14" s="64"/>
      <c r="O14" s="2" t="str">
        <f>'Definición técnica de imagenes'!A22</f>
        <v>F6</v>
      </c>
    </row>
    <row r="15" spans="1:16" s="11" customFormat="1" ht="270" x14ac:dyDescent="0.25">
      <c r="A15" s="12" t="str">
        <f t="shared" si="3"/>
        <v>IMG06</v>
      </c>
      <c r="B15" s="62" t="s">
        <v>193</v>
      </c>
      <c r="C15" s="20" t="str">
        <f t="shared" si="0"/>
        <v>Recurso F6</v>
      </c>
      <c r="D15" s="63" t="s">
        <v>192</v>
      </c>
      <c r="E15" s="63" t="s">
        <v>155</v>
      </c>
      <c r="F15" s="13" t="str">
        <f t="shared" ca="1" si="4"/>
        <v>MA_11_01_CO_REC50_IMG06n.jpg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MA_11_01_CO_REC50_IMG06a.jpg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3" t="s">
        <v>203</v>
      </c>
      <c r="K15" s="66"/>
      <c r="O15" s="2" t="str">
        <f>'Definición técnica de imagenes'!A24</f>
        <v>F6B</v>
      </c>
    </row>
    <row r="16" spans="1:16" s="11" customFormat="1" ht="297" x14ac:dyDescent="0.3">
      <c r="A16" s="12" t="str">
        <f t="shared" si="3"/>
        <v>IMG07</v>
      </c>
      <c r="B16" s="62" t="s">
        <v>196</v>
      </c>
      <c r="C16" s="20" t="str">
        <f t="shared" si="0"/>
        <v>Recurso F6</v>
      </c>
      <c r="D16" s="63" t="s">
        <v>192</v>
      </c>
      <c r="E16" s="63" t="s">
        <v>155</v>
      </c>
      <c r="F16" s="13" t="str">
        <f t="shared" ca="1" si="4"/>
        <v>MA_11_01_CO_REC50_IMG07n.jpg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MA_11_01_CO_REC50_IMG07a.jpg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3" t="s">
        <v>204</v>
      </c>
      <c r="K16" s="68"/>
      <c r="O16" s="2" t="str">
        <f>'Definición técnica de imagenes'!A25</f>
        <v>F7</v>
      </c>
    </row>
    <row r="17" spans="1:15" s="11" customFormat="1" ht="144.75" customHeight="1" x14ac:dyDescent="0.25">
      <c r="A17" s="12" t="str">
        <f t="shared" si="3"/>
        <v>IMG08</v>
      </c>
      <c r="B17" s="62"/>
      <c r="C17" s="20" t="str">
        <f t="shared" si="0"/>
        <v>Recurso F6</v>
      </c>
      <c r="D17" s="63" t="s">
        <v>192</v>
      </c>
      <c r="E17" s="63" t="s">
        <v>155</v>
      </c>
      <c r="F17" s="13" t="str">
        <f t="shared" ca="1" si="4"/>
        <v>MA_11_01_CO_REC50_IMG08n.jpg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MA_11_01_CO_REC50_IMG08a.jpg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7" t="s">
        <v>205</v>
      </c>
      <c r="K17" s="66"/>
      <c r="O17" s="2" t="str">
        <f>'Definición técnica de imagenes'!A27</f>
        <v>F7B</v>
      </c>
    </row>
    <row r="18" spans="1:15" s="11" customFormat="1" ht="129" customHeight="1" x14ac:dyDescent="0.25">
      <c r="A18" s="12" t="str">
        <f t="shared" si="3"/>
        <v>IMG09</v>
      </c>
      <c r="B18" s="62"/>
      <c r="C18" s="20" t="str">
        <f t="shared" si="0"/>
        <v>Recurso F6</v>
      </c>
      <c r="D18" s="63" t="s">
        <v>192</v>
      </c>
      <c r="E18" s="63" t="s">
        <v>155</v>
      </c>
      <c r="F18" s="13" t="str">
        <f t="shared" ca="1" si="4"/>
        <v>MA_11_01_CO_REC50_IMG09n.jpg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MA_11_01_CO_REC50_IMG09a.jpg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7" t="s">
        <v>206</v>
      </c>
      <c r="K18" s="66"/>
      <c r="O18" s="2" t="str">
        <f>'Definición técnica de imagenes'!A30</f>
        <v>F8</v>
      </c>
    </row>
    <row r="19" spans="1:15" s="11" customFormat="1" ht="105.75" customHeight="1" x14ac:dyDescent="0.3">
      <c r="A19" s="12" t="str">
        <f t="shared" ref="A19:A50" si="6">IF(OR(B19&lt;&gt;"",J19&lt;&gt;""),CONCATENATE(LEFT(A18,3),IF(MID(A18,4,2)+1&lt;10,CONCATENATE("0",MID(A18,4,2)+1),MID(A18,4,2)+1)),"")</f>
        <v>IMG10</v>
      </c>
      <c r="B19" s="62"/>
      <c r="C19" s="20" t="str">
        <f t="shared" si="0"/>
        <v>Recurso F6</v>
      </c>
      <c r="D19" s="63" t="s">
        <v>192</v>
      </c>
      <c r="E19" s="63" t="s">
        <v>155</v>
      </c>
      <c r="F19" s="13" t="str">
        <f t="shared" ca="1" si="4"/>
        <v>MA_11_01_CO_REC50_IMG10n.jpg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MA_11_01_CO_REC50_IMG10a.jpg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207</v>
      </c>
      <c r="K19" s="68"/>
      <c r="O19" s="2" t="str">
        <f>'Definición técnica de imagenes'!A31</f>
        <v>F10</v>
      </c>
    </row>
    <row r="20" spans="1:15" s="11" customFormat="1" ht="67.5" x14ac:dyDescent="0.25">
      <c r="A20" s="12" t="str">
        <f t="shared" si="6"/>
        <v>IMG11</v>
      </c>
      <c r="B20" s="62"/>
      <c r="C20" s="20" t="str">
        <f t="shared" si="0"/>
        <v>Recurso F6</v>
      </c>
      <c r="D20" s="63" t="s">
        <v>192</v>
      </c>
      <c r="E20" s="63" t="s">
        <v>155</v>
      </c>
      <c r="F20" s="13" t="str">
        <f t="shared" ca="1" si="4"/>
        <v>MA_11_01_CO_REC50_IMG11n.jpg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MA_11_01_CO_REC50_IMG11a.jpg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208</v>
      </c>
      <c r="K20" s="66"/>
      <c r="O20" s="2" t="str">
        <f>'Definición técnica de imagenes'!A32</f>
        <v>F10B</v>
      </c>
    </row>
    <row r="21" spans="1:15" s="11" customFormat="1" ht="93.75" customHeight="1" x14ac:dyDescent="0.25">
      <c r="A21" s="12" t="str">
        <f t="shared" si="6"/>
        <v>IMG12</v>
      </c>
      <c r="B21" s="62"/>
      <c r="C21" s="20" t="str">
        <f t="shared" si="0"/>
        <v>Recurso F6</v>
      </c>
      <c r="D21" s="63" t="s">
        <v>192</v>
      </c>
      <c r="E21" s="63" t="s">
        <v>155</v>
      </c>
      <c r="F21" s="13" t="str">
        <f t="shared" ca="1" si="4"/>
        <v>MA_11_01_CO_REC50_IMG12n.jpg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MA_11_01_CO_REC50_IMG12a.jpg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4" t="s">
        <v>209</v>
      </c>
      <c r="K21" s="66"/>
      <c r="O21" s="2" t="str">
        <f>'Definición técnica de imagenes'!A33</f>
        <v>F11</v>
      </c>
    </row>
    <row r="22" spans="1:15" s="11" customFormat="1" ht="297" x14ac:dyDescent="0.25">
      <c r="A22" s="12" t="str">
        <f t="shared" si="6"/>
        <v>IMG13</v>
      </c>
      <c r="B22" s="62" t="s">
        <v>210</v>
      </c>
      <c r="C22" s="20" t="str">
        <f t="shared" si="0"/>
        <v>Recurso F6</v>
      </c>
      <c r="D22" s="63" t="s">
        <v>192</v>
      </c>
      <c r="E22" s="63" t="s">
        <v>155</v>
      </c>
      <c r="F22" s="13" t="str">
        <f t="shared" ca="1" si="4"/>
        <v>MA_11_01_CO_REC50_IMG13n.jpg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MA_11_01_CO_REC50_IMG13a.jpg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211</v>
      </c>
      <c r="K22" s="69"/>
      <c r="O22" s="2" t="str">
        <f>'Definición técnica de imagenes'!A34</f>
        <v>F12</v>
      </c>
    </row>
    <row r="23" spans="1:15" s="11" customFormat="1" ht="132" customHeight="1" x14ac:dyDescent="0.25">
      <c r="A23" s="12" t="str">
        <f t="shared" si="6"/>
        <v>IMG14</v>
      </c>
      <c r="B23" s="62"/>
      <c r="C23" s="20" t="str">
        <f t="shared" si="0"/>
        <v>Recurso F6</v>
      </c>
      <c r="D23" s="63" t="s">
        <v>192</v>
      </c>
      <c r="E23" s="63" t="s">
        <v>150</v>
      </c>
      <c r="F23" s="13" t="str">
        <f t="shared" ca="1" si="4"/>
        <v>MA_11_01_CO_REC50_IMG14.jpg</v>
      </c>
      <c r="G23" s="13" t="str">
        <f ca="1">IF($F23&lt;&gt;"",IF($G$4="Recurso",VLOOKUP($E23,OFFSET('Definición técnica de imagenes'!$A$1,MATCH($G$5,'Definición técnica de imagenes'!$A$1:$A$104,0)-1,1,COUNTIF('Definición técnica de imagenes'!$A$3:$A$102,$G$5),5),5,FALSE),'Definición técnica de imagenes'!$F$16),"")</f>
        <v>350 x 230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t="s">
        <v>212</v>
      </c>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Pahola</cp:lastModifiedBy>
  <dcterms:created xsi:type="dcterms:W3CDTF">2014-07-01T23:43:25Z</dcterms:created>
  <dcterms:modified xsi:type="dcterms:W3CDTF">2016-05-10T01:47:24Z</dcterms:modified>
</cp:coreProperties>
</file>