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C14" i="1"/>
  <c r="F14" i="1"/>
  <c r="G14" i="1"/>
  <c r="C15" i="1"/>
  <c r="F15" i="1"/>
  <c r="G15" i="1"/>
  <c r="C11" i="1"/>
  <c r="I11" i="1"/>
  <c r="F11" i="1"/>
  <c r="G11" i="1"/>
  <c r="H11" i="1"/>
  <c r="C12" i="1"/>
  <c r="I12" i="1"/>
  <c r="F12" i="1"/>
  <c r="G12" i="1"/>
  <c r="H12" i="1"/>
  <c r="C13" i="1"/>
  <c r="I13" i="1"/>
  <c r="F13" i="1"/>
  <c r="G13" i="1"/>
  <c r="H13" i="1"/>
  <c r="I49" i="1"/>
  <c r="I50" i="1"/>
  <c r="I51" i="1"/>
  <c r="I52" i="1"/>
  <c r="I53" i="1"/>
  <c r="I54" i="1"/>
  <c r="I55" i="1"/>
  <c r="I56" i="1"/>
  <c r="I57" i="1"/>
  <c r="I58" i="1"/>
  <c r="I59" i="1"/>
  <c r="I60" i="1"/>
  <c r="I61" i="1"/>
  <c r="I62" i="1"/>
  <c r="I63" i="1"/>
  <c r="I64" i="1"/>
  <c r="I65" i="1"/>
  <c r="I66" i="1"/>
  <c r="I67" i="1"/>
  <c r="I68" i="1"/>
  <c r="I69" i="1"/>
  <c r="I70" i="1"/>
  <c r="I10" i="1"/>
  <c r="H49" i="1"/>
  <c r="H50" i="1"/>
  <c r="H51" i="1"/>
  <c r="H52" i="1"/>
  <c r="H53" i="1"/>
  <c r="H54" i="1"/>
  <c r="H55" i="1"/>
  <c r="H56" i="1"/>
  <c r="H57" i="1"/>
  <c r="H58" i="1"/>
  <c r="H59" i="1"/>
  <c r="H60" i="1"/>
  <c r="H61" i="1"/>
  <c r="H62" i="1"/>
  <c r="H63" i="1"/>
  <c r="H64" i="1"/>
  <c r="H65" i="1"/>
  <c r="H66" i="1"/>
  <c r="H67" i="1"/>
  <c r="H68" i="1"/>
  <c r="H69" i="1"/>
  <c r="H70" i="1"/>
  <c r="H10" i="1"/>
  <c r="H21" i="2"/>
  <c r="I21" i="2"/>
  <c r="J21" i="2"/>
  <c r="K45" i="2"/>
  <c r="D17" i="2"/>
  <c r="D18" i="2"/>
  <c r="D5" i="2"/>
  <c r="D7" i="2"/>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10" i="1"/>
  <c r="C10" i="1"/>
  <c r="F5" i="1"/>
  <c r="G10" i="1"/>
</calcChain>
</file>

<file path=xl/sharedStrings.xml><?xml version="1.0" encoding="utf-8"?>
<sst xmlns="http://schemas.openxmlformats.org/spreadsheetml/2006/main" count="256" uniqueCount="164">
  <si>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</si>
  <si>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</si>
  <si>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</si>
  <si>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</si>
  <si>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</si>
  <si>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</si>
  <si>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</si>
  <si>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</si>
  <si>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</si>
  <si>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</si>
  <si>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</si>
  <si>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</si>
  <si>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</si>
  <si>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</si>
  <si>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</si>
  <si>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</si>
  <si>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</si>
  <si>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</si>
  <si>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</si>
  <si>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</si>
  <si>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</si>
  <si>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</si>
  <si>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</si>
  <si>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</si>
  <si>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</si>
  <si>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</si>
  <si>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</si>
  <si>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</si>
  <si>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</si>
  <si>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</si>
  <si>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</si>
  <si>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</si>
  <si>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</si>
  <si>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</si>
  <si>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</si>
  <si>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</si>
  <si>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</si>
  <si>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</si>
  <si>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</si>
  <si>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</si>
  <si>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</si>
  <si>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</si>
  <si>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</si>
  <si>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</si>
  <si>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</si>
  <si>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</si>
  <si>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</si>
  <si>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</si>
  <si>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</si>
  <si>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</si>
  <si>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</si>
  <si>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</si>
  <si>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</si>
  <si>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</si>
  <si>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</si>
  <si>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</si>
  <si>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</si>
  <si>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</si>
  <si>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</si>
  <si>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</si>
  <si>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</si>
  <si>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</si>
  <si>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</si>
  <si>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</si>
  <si>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</si>
  <si>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</si>
  <si>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</si>
  <si>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</si>
  <si>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</si>
  <si>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</si>
  <si>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</si>
  <si>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</si>
  <si>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</si>
  <si>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</si>
  <si>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</si>
  <si>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</si>
  <si>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</si>
  <si>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</si>
  <si>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</si>
  <si>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</si>
  <si>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</si>
  <si>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</si>
  <si>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</si>
  <si>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</si>
  <si>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</si>
  <si>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</si>
  <si>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</si>
  <si>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</si>
  <si>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</si>
  <si>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</si>
  <si>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</si>
  <si>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</si>
  <si>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</si>
  <si>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</si>
  <si>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</si>
  <si>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</si>
  <si>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</si>
  <si>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</si>
  <si>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</si>
  <si>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</si>
  <si>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</si>
  <si>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</si>
  <si>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</si>
  <si>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</si>
  <si>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</si>
  <si>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</si>
  <si>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</si>
  <si>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</si>
  <si>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</si>
  <si>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</si>
  <si>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</si>
  <si>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</si>
  <si>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</si>
  <si>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</si>
  <si>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</si>
  <si>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</si>
  <si>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</si>
  <si>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</si>
  <si>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</si>
  <si>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</si>
  <si>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</si>
  <si>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</si>
  <si>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</si>
  <si>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</si>
  <si>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</si>
  <si>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</si>
  <si>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</si>
  <si>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</si>
  <si>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</si>
  <si>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</si>
  <si>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</si>
  <si>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</si>
  <si>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</si>
  <si>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</si>
  <si>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</si>
  <si>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</si>
  <si>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</si>
  <si>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</si>
  <si>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</si>
  <si>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</si>
  <si>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</si>
  <si>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</si>
  <si>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</si>
  <si>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</si>
  <si>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</si>
  <si>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</si>
  <si>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</si>
  <si>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Cristhian Bello</t>
  </si>
  <si>
    <t>Límites</t>
  </si>
  <si>
    <t xml:space="preserve">Ver descripción </t>
  </si>
  <si>
    <t>IMG02</t>
  </si>
  <si>
    <t>IMG03</t>
  </si>
  <si>
    <t>IMG04</t>
  </si>
  <si>
    <t>IMG05</t>
  </si>
  <si>
    <t>IMG06</t>
  </si>
  <si>
    <t>MA_11_03_REC60</t>
  </si>
  <si>
    <t>Gráfica de f(x)=sen(π/x) cerca de cero.</t>
  </si>
  <si>
    <t>Crear una imagen similar a esta en vez de a→x colocar un intervalo (a,a+δ), y alrededor de L colocar el intervalo (L-ε,1+ε)  y las líneas de proyección.</t>
  </si>
  <si>
    <t>Cambiar b por a, eliminar el 2</t>
  </si>
  <si>
    <t>Crear una imagen similar a esta en vez de a→x colocar un intervalo (a-δ,a), y alrededor de el colocar el intervalo (l-ε,1+ε)  y las líneas de proyección.</t>
  </si>
  <si>
    <t>Crear una imagen similar a esta en vez de Cambiar A por n y bajarlo un poco para que coincida con las líneas de proyección de a-δ y a+δ</t>
  </si>
  <si>
    <t>Crear una imagen similar a esta en vez de Cambiar A por m y subirlo un poco para que coincida con las líneas de proyección de a-δ y a+δ</t>
  </si>
  <si>
    <t xml:space="preserve">Crear una imagen similar,  pero cambiar b por L y que el intervalo delimitado por las líneas punteadas sea más pequeño para que el punto B de la derecha se aleje un poco más, llamar a este punto n </t>
  </si>
  <si>
    <t>IMG07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</si>
</sst>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6" fillId="0" borderId="0" xfId="0" applyFont="1" applyBorder="1"/>
    <xf numFmtId="0" fontId="7"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8"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0" borderId="0" xfId="0" applyFont="1" applyBorder="1"/>
    <xf numFmtId="0" fontId="11" fillId="0" borderId="5" xfId="0" applyFont="1" applyBorder="1"/>
    <xf numFmtId="0" fontId="10" fillId="2" borderId="5" xfId="0" applyFont="1" applyFill="1" applyBorder="1"/>
    <xf numFmtId="164" fontId="6" fillId="0" borderId="0" xfId="0" applyNumberFormat="1" applyFont="1" applyBorder="1" applyAlignment="1">
      <alignment horizontal="center"/>
    </xf>
    <xf numFmtId="0" fontId="12" fillId="8" borderId="0" xfId="0" applyFont="1" applyFill="1" applyAlignment="1">
      <alignment horizontal="center" vertical="center" wrapText="1"/>
    </xf>
    <xf numFmtId="0" fontId="13" fillId="0" borderId="28" xfId="0" applyFont="1" applyFill="1" applyBorder="1" applyAlignment="1">
      <alignment vertical="center" wrapText="1"/>
    </xf>
    <xf numFmtId="0" fontId="0" fillId="0" borderId="0" xfId="0" applyFill="1" applyAlignment="1">
      <alignment vertical="center" wrapText="1"/>
    </xf>
    <xf numFmtId="0" fontId="13" fillId="0" borderId="29" xfId="0" applyFont="1" applyFill="1" applyBorder="1" applyAlignment="1">
      <alignment vertical="center" wrapText="1"/>
    </xf>
    <xf numFmtId="0" fontId="14" fillId="0" borderId="29" xfId="0" applyFont="1" applyFill="1" applyBorder="1" applyAlignment="1">
      <alignment vertical="center" wrapText="1"/>
    </xf>
    <xf numFmtId="0" fontId="13" fillId="0" borderId="29" xfId="0" applyFont="1" applyFill="1" applyBorder="1" applyAlignment="1">
      <alignment vertical="center"/>
    </xf>
    <xf numFmtId="0" fontId="13" fillId="0" borderId="29" xfId="0" applyFont="1" applyBorder="1" applyAlignment="1">
      <alignment vertical="center" wrapText="1"/>
    </xf>
    <xf numFmtId="0" fontId="15" fillId="0" borderId="29" xfId="0" applyFont="1" applyBorder="1" applyAlignment="1">
      <alignment vertical="center" wrapText="1"/>
    </xf>
    <xf numFmtId="0" fontId="14" fillId="0" borderId="29" xfId="0" applyFont="1" applyBorder="1" applyAlignment="1">
      <alignment vertical="center" wrapText="1"/>
    </xf>
    <xf numFmtId="0" fontId="16" fillId="0" borderId="0" xfId="0" applyFont="1" applyAlignment="1">
      <alignment vertical="center" wrapText="1"/>
    </xf>
    <xf numFmtId="0" fontId="17" fillId="0" borderId="29" xfId="0" applyFont="1" applyFill="1" applyBorder="1" applyAlignment="1">
      <alignment vertical="center" wrapText="1"/>
    </xf>
    <xf numFmtId="0" fontId="18" fillId="0" borderId="0" xfId="0" applyFont="1" applyAlignment="1">
      <alignment vertical="center" wrapText="1"/>
    </xf>
    <xf numFmtId="0" fontId="8"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7" fillId="5" borderId="32" xfId="0" applyFont="1" applyFill="1" applyBorder="1" applyAlignment="1">
      <alignment horizontal="center" vertical="center"/>
    </xf>
    <xf numFmtId="0" fontId="6" fillId="0" borderId="0" xfId="0" applyNumberFormat="1" applyFont="1" applyBorder="1" applyAlignment="1">
      <alignment horizontal="center"/>
    </xf>
    <xf numFmtId="0" fontId="8" fillId="0" borderId="33" xfId="0" applyFont="1" applyBorder="1" applyAlignment="1">
      <alignment vertical="center" wrapText="1"/>
    </xf>
    <xf numFmtId="0" fontId="0" fillId="0" borderId="31" xfId="0" quotePrefix="1" applyBorder="1" applyAlignment="1">
      <alignment vertical="center" wrapText="1"/>
    </xf>
    <xf numFmtId="0" fontId="19" fillId="0" borderId="0" xfId="0" applyFont="1" applyAlignment="1">
      <alignment vertical="center"/>
    </xf>
    <xf numFmtId="0" fontId="20" fillId="0" borderId="0" xfId="0" applyFont="1"/>
    <xf numFmtId="0" fontId="0" fillId="0" borderId="5" xfId="0" applyBorder="1"/>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6" fillId="0" borderId="27" xfId="0" applyNumberFormat="1" applyFont="1" applyBorder="1" applyAlignment="1">
      <alignment horizontal="center"/>
    </xf>
    <xf numFmtId="164" fontId="6" fillId="0" borderId="26" xfId="0" applyNumberFormat="1" applyFont="1" applyBorder="1" applyAlignment="1">
      <alignment horizontal="center"/>
    </xf>
    <xf numFmtId="0" fontId="7"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9" fillId="6" borderId="14"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2" fillId="7" borderId="0" xfId="0" applyFont="1" applyFill="1" applyAlignment="1">
      <alignment horizontal="center" vertical="center" wrapText="1"/>
    </xf>
    <xf numFmtId="0" fontId="12"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1246909</xdr:colOff>
      <xdr:row>10</xdr:row>
      <xdr:rowOff>1056410</xdr:rowOff>
    </xdr:from>
    <xdr:to>
      <xdr:col>9</xdr:col>
      <xdr:colOff>5723659</xdr:colOff>
      <xdr:row>10</xdr:row>
      <xdr:rowOff>4184420</xdr:rowOff>
    </xdr:to>
    <xdr:pic>
      <xdr:nvPicPr>
        <xdr:cNvPr id="11" name="Imagen 1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22682" y="7897092"/>
          <a:ext cx="4476750" cy="3128010"/>
        </a:xfrm>
        <a:prstGeom prst="rect">
          <a:avLst/>
        </a:prstGeom>
        <a:noFill/>
        <a:ln>
          <a:noFill/>
        </a:ln>
      </xdr:spPr>
    </xdr:pic>
    <xdr:clientData/>
  </xdr:twoCellAnchor>
  <xdr:twoCellAnchor editAs="oneCell">
    <xdr:from>
      <xdr:col>9</xdr:col>
      <xdr:colOff>1905000</xdr:colOff>
      <xdr:row>11</xdr:row>
      <xdr:rowOff>1298864</xdr:rowOff>
    </xdr:from>
    <xdr:to>
      <xdr:col>9</xdr:col>
      <xdr:colOff>4181475</xdr:colOff>
      <xdr:row>11</xdr:row>
      <xdr:rowOff>3458499</xdr:rowOff>
    </xdr:to>
    <xdr:pic>
      <xdr:nvPicPr>
        <xdr:cNvPr id="16" name="Imagen 1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80773" y="13335000"/>
          <a:ext cx="2276475" cy="2159635"/>
        </a:xfrm>
        <a:prstGeom prst="rect">
          <a:avLst/>
        </a:prstGeom>
        <a:noFill/>
        <a:ln>
          <a:noFill/>
        </a:ln>
      </xdr:spPr>
    </xdr:pic>
    <xdr:clientData/>
  </xdr:twoCellAnchor>
  <xdr:twoCellAnchor editAs="oneCell">
    <xdr:from>
      <xdr:col>9</xdr:col>
      <xdr:colOff>1697182</xdr:colOff>
      <xdr:row>12</xdr:row>
      <xdr:rowOff>1021772</xdr:rowOff>
    </xdr:from>
    <xdr:to>
      <xdr:col>9</xdr:col>
      <xdr:colOff>3778712</xdr:colOff>
      <xdr:row>12</xdr:row>
      <xdr:rowOff>3181407</xdr:rowOff>
    </xdr:to>
    <xdr:pic>
      <xdr:nvPicPr>
        <xdr:cNvPr id="17" name="Imagen 1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672955" y="18253363"/>
          <a:ext cx="2081530" cy="2159635"/>
        </a:xfrm>
        <a:prstGeom prst="rect">
          <a:avLst/>
        </a:prstGeom>
        <a:noFill/>
        <a:ln>
          <a:noFill/>
        </a:ln>
      </xdr:spPr>
    </xdr:pic>
    <xdr:clientData/>
  </xdr:twoCellAnchor>
  <xdr:twoCellAnchor editAs="oneCell">
    <xdr:from>
      <xdr:col>9</xdr:col>
      <xdr:colOff>935181</xdr:colOff>
      <xdr:row>13</xdr:row>
      <xdr:rowOff>1021773</xdr:rowOff>
    </xdr:from>
    <xdr:to>
      <xdr:col>9</xdr:col>
      <xdr:colOff>3211656</xdr:colOff>
      <xdr:row>13</xdr:row>
      <xdr:rowOff>2811838</xdr:rowOff>
    </xdr:to>
    <xdr:pic>
      <xdr:nvPicPr>
        <xdr:cNvPr id="18" name="Imagen 1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910954" y="23448818"/>
          <a:ext cx="2276475" cy="1790065"/>
        </a:xfrm>
        <a:prstGeom prst="rect">
          <a:avLst/>
        </a:prstGeom>
        <a:noFill/>
        <a:ln>
          <a:noFill/>
        </a:ln>
      </xdr:spPr>
    </xdr:pic>
    <xdr:clientData/>
  </xdr:twoCellAnchor>
  <xdr:twoCellAnchor editAs="oneCell">
    <xdr:from>
      <xdr:col>9</xdr:col>
      <xdr:colOff>2355273</xdr:colOff>
      <xdr:row>14</xdr:row>
      <xdr:rowOff>865909</xdr:rowOff>
    </xdr:from>
    <xdr:to>
      <xdr:col>9</xdr:col>
      <xdr:colOff>5195628</xdr:colOff>
      <xdr:row>14</xdr:row>
      <xdr:rowOff>3492269</xdr:rowOff>
    </xdr:to>
    <xdr:pic>
      <xdr:nvPicPr>
        <xdr:cNvPr id="19" name="Imagen 1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31046" y="28072773"/>
          <a:ext cx="2840355" cy="2626360"/>
        </a:xfrm>
        <a:prstGeom prst="rect">
          <a:avLst/>
        </a:prstGeom>
        <a:noFill/>
        <a:ln>
          <a:noFill/>
        </a:ln>
      </xdr:spPr>
    </xdr:pic>
    <xdr:clientData/>
  </xdr:twoCellAnchor>
  <xdr:twoCellAnchor editAs="oneCell">
    <xdr:from>
      <xdr:col>9</xdr:col>
      <xdr:colOff>1749137</xdr:colOff>
      <xdr:row>15</xdr:row>
      <xdr:rowOff>69273</xdr:rowOff>
    </xdr:from>
    <xdr:to>
      <xdr:col>9</xdr:col>
      <xdr:colOff>4813647</xdr:colOff>
      <xdr:row>15</xdr:row>
      <xdr:rowOff>2549583</xdr:rowOff>
    </xdr:to>
    <xdr:pic>
      <xdr:nvPicPr>
        <xdr:cNvPr id="20" name="Imagen 19"/>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724910" y="32471591"/>
          <a:ext cx="3064510" cy="24803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0"/>
  <sheetViews>
    <sheetView showGridLines="0" tabSelected="1" zoomScale="40" zoomScaleNormal="40" zoomScalePageLayoutView="140" workbookViewId="0">
      <pane ySplit="9" topLeftCell="A15" activePane="bottomLeft" state="frozen"/>
      <selection pane="bottomLeft" activeCell="H15" sqref="H1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9.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148</v>
      </c>
      <c r="D4" s="80"/>
      <c r="E4" s="5"/>
      <c r="F4" s="41" t="s">
        <v>55</v>
      </c>
      <c r="G4" s="40" t="s">
        <v>56</v>
      </c>
      <c r="H4" s="42"/>
      <c r="I4" s="42"/>
      <c r="J4" s="16"/>
      <c r="K4" s="16"/>
    </row>
    <row r="5" spans="1:16" ht="16.5" thickBot="1" x14ac:dyDescent="0.3">
      <c r="A5" s="1"/>
      <c r="B5" s="6" t="s">
        <v>1</v>
      </c>
      <c r="C5" s="81" t="s">
        <v>147</v>
      </c>
      <c r="D5" s="82"/>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83.25" customHeight="1" x14ac:dyDescent="0.25">
      <c r="A10" s="13" t="s">
        <v>142</v>
      </c>
      <c r="B10" s="66" t="s">
        <v>149</v>
      </c>
      <c r="C10" s="22" t="str">
        <f>IF(OR(B10&lt;&gt;"",J10&lt;&gt;""),IF($G$4="Recurso",CONCATENATE($G$4," ",$G$5),$G$4),"")</f>
        <v>Recurso F13</v>
      </c>
      <c r="D10" s="14" t="s">
        <v>145</v>
      </c>
      <c r="E10" s="14" t="s">
        <v>146</v>
      </c>
      <c r="F10" s="14" t="str">
        <f t="shared" ref="F10" si="0">IF(OR(B10&lt;&gt;"",J10&lt;&gt;""),CONCATENATE($C$7,"_",$A10,IF($G$4="Cuaderno de Estudio","_small",CONCATENATE(IF(I10="","","n"),IF(LEFT($G$5,1)="F",".jpg",".png")))),"")</f>
        <v>MA_11_03_REC60_IMG01.jpg</v>
      </c>
      <c r="G10" s="14" t="str">
        <f>IF(F10&lt;&gt;"",IF($G$4="Recurso",IF(LEFT($G$5,1)="M",VLOOKUP($G$5,'Definición técnica de imagenes'!$A$3:$G$17,5,FALSE),IF($G$5="F1",'Definición técnica de imagenes'!$E$15,'Definición técnica de imagenes'!$F$13)),'Definición técnica de imagenes'!$E$16),"")</f>
        <v>800 x 460 px</v>
      </c>
      <c r="H10" s="14" t="str">
        <f t="shared" ref="H10"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67" t="s">
        <v>156</v>
      </c>
      <c r="K10"/>
    </row>
    <row r="11" spans="1:16" s="12" customFormat="1" ht="409.5" customHeight="1" x14ac:dyDescent="0.25">
      <c r="A11" s="13" t="s">
        <v>150</v>
      </c>
      <c r="B11" s="66" t="s">
        <v>149</v>
      </c>
      <c r="C11" s="22" t="str">
        <f t="shared" ref="C11:C13" si="2">IF(OR(B11&lt;&gt;"",J11&lt;&gt;""),IF($G$4="Recurso",CONCATENATE($G$4," ",$G$5),$G$4),"")</f>
        <v>Recurso F13</v>
      </c>
      <c r="D11" s="14" t="s">
        <v>145</v>
      </c>
      <c r="E11" s="14" t="s">
        <v>146</v>
      </c>
      <c r="F11" s="14" t="str">
        <f t="shared" ref="F11:F13" si="3">IF(OR(B11&lt;&gt;"",J11&lt;&gt;""),CONCATENATE($C$7,"_",$A11,IF($G$4="Cuaderno de Estudio","_small",CONCATENATE(IF(I11="","","n"),IF(LEFT($G$5,1)="F",".jpg",".png")))),"")</f>
        <v>MA_11_03_REC60_IMG02.jpg</v>
      </c>
      <c r="G11" s="14" t="str">
        <f>IF(F11&lt;&gt;"",IF($G$4="Recurso",IF(LEFT($G$5,1)="M",VLOOKUP($G$5,'Definición técnica de imagenes'!$A$3:$G$17,5,FALSE),IF($G$5="F1",'Definición técnica de imagenes'!$E$15,'Definición técnica de imagenes'!$F$13)),'Definición técnica de imagenes'!$E$16),"")</f>
        <v>800 x 460 px</v>
      </c>
      <c r="H11" s="14" t="str">
        <f t="shared" ref="H11:H13" si="4">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69"/>
      <c r="K11" s="68" t="s">
        <v>158</v>
      </c>
    </row>
    <row r="12" spans="1:16" s="12" customFormat="1" ht="409.6" customHeight="1" x14ac:dyDescent="0.25">
      <c r="A12" s="13" t="s">
        <v>151</v>
      </c>
      <c r="B12" s="66" t="s">
        <v>149</v>
      </c>
      <c r="C12" s="22" t="str">
        <f t="shared" si="2"/>
        <v>Recurso F13</v>
      </c>
      <c r="D12" s="14" t="s">
        <v>145</v>
      </c>
      <c r="E12" s="14" t="s">
        <v>146</v>
      </c>
      <c r="F12" s="14" t="str">
        <f t="shared" si="3"/>
        <v>MA_11_03_REC60_IMG03.jpg</v>
      </c>
      <c r="G12" s="14" t="str">
        <f>IF(F12&lt;&gt;"",IF($G$4="Recurso",IF(LEFT($G$5,1)="M",VLOOKUP($G$5,'Definición técnica de imagenes'!$A$3:$G$17,5,FALSE),IF($G$5="F1",'Definición técnica de imagenes'!$E$15,'Definición técnica de imagenes'!$F$13)),'Definición técnica de imagenes'!$E$16),"")</f>
        <v>800 x 460 px</v>
      </c>
      <c r="H12" s="14" t="str">
        <f t="shared" si="4"/>
        <v/>
      </c>
      <c r="I12" s="14" t="str">
        <f>IF(OR(B12&lt;&gt;"",J12&lt;&gt;""),IF($G$4="Recurso",IF(LEFT($G$5,1)="M",IF(VLOOKUP($G$5,'Definición técnica de imagenes'!$A$3:$G$17,6,FALSE)=0,"",VLOOKUP($G$5,'Definición técnica de imagenes'!$A$3:$G$17,6,FALSE)),IF($G$5="F1","","")),'Definición técnica de imagenes'!$F$16),"")</f>
        <v/>
      </c>
      <c r="J12" s="69"/>
      <c r="K12" s="68" t="s">
        <v>157</v>
      </c>
    </row>
    <row r="13" spans="1:16" s="12" customFormat="1" ht="409.6" customHeight="1" x14ac:dyDescent="0.25">
      <c r="A13" s="13" t="s">
        <v>152</v>
      </c>
      <c r="B13" s="66" t="s">
        <v>149</v>
      </c>
      <c r="C13" s="22" t="str">
        <f t="shared" si="2"/>
        <v>Recurso F13</v>
      </c>
      <c r="D13" s="14" t="s">
        <v>145</v>
      </c>
      <c r="E13" s="14" t="s">
        <v>146</v>
      </c>
      <c r="F13" s="14" t="str">
        <f t="shared" si="3"/>
        <v>MA_11_03_REC60_IMG04.jpg</v>
      </c>
      <c r="G13" s="14" t="str">
        <f>IF(F13&lt;&gt;"",IF($G$4="Recurso",IF(LEFT($G$5,1)="M",VLOOKUP($G$5,'Definición técnica de imagenes'!$A$3:$G$17,5,FALSE),IF($G$5="F1",'Definición técnica de imagenes'!$E$15,'Definición técnica de imagenes'!$F$13)),'Definición técnica de imagenes'!$E$16),"")</f>
        <v>800 x 460 px</v>
      </c>
      <c r="H13" s="14" t="str">
        <f t="shared" si="4"/>
        <v/>
      </c>
      <c r="I13" s="14" t="str">
        <f>IF(OR(B13&lt;&gt;"",J13&lt;&gt;""),IF($G$4="Recurso",IF(LEFT($G$5,1)="M",IF(VLOOKUP($G$5,'Definición técnica de imagenes'!$A$3:$G$17,6,FALSE)=0,"",VLOOKUP($G$5,'Definición técnica de imagenes'!$A$3:$G$17,6,FALSE)),IF($G$5="F1","","")),'Definición técnica de imagenes'!$F$16),"")</f>
        <v/>
      </c>
      <c r="J13" s="69"/>
      <c r="K13" s="68" t="s">
        <v>159</v>
      </c>
    </row>
    <row r="14" spans="1:16" s="12" customFormat="1" ht="375.75" customHeight="1" x14ac:dyDescent="0.25">
      <c r="A14" s="13" t="s">
        <v>153</v>
      </c>
      <c r="B14" s="66" t="s">
        <v>149</v>
      </c>
      <c r="C14" s="22" t="str">
        <f t="shared" ref="C14:C15" si="5">IF(OR(B14&lt;&gt;"",J14&lt;&gt;""),IF($G$4="Recurso",CONCATENATE($G$4," ",$G$5),$G$4),"")</f>
        <v>Recurso F13</v>
      </c>
      <c r="D14" s="14" t="s">
        <v>145</v>
      </c>
      <c r="E14" s="14" t="s">
        <v>146</v>
      </c>
      <c r="F14" s="14" t="str">
        <f t="shared" ref="F14:F15" si="6">IF(OR(B14&lt;&gt;"",J14&lt;&gt;""),CONCATENATE($C$7,"_",$A14,IF($G$4="Cuaderno de Estudio","_small",CONCATENATE(IF(I14="","","n"),IF(LEFT($G$5,1)="F",".jpg",".png")))),"")</f>
        <v>MA_11_03_REC60_IMG05.jpg</v>
      </c>
      <c r="G14" s="14" t="str">
        <f>IF(F14&lt;&gt;"",IF($G$4="Recurso",IF(LEFT($G$5,1)="M",VLOOKUP($G$5,'Definición técnica de imagenes'!$A$3:$G$17,5,FALSE),IF($G$5="F1",'Definición técnica de imagenes'!$E$15,'Definición técnica de imagenes'!$F$13)),'Definición técnica de imagenes'!$E$16),"")</f>
        <v>800 x 460 px</v>
      </c>
      <c r="H14" s="14"/>
      <c r="I14" s="14"/>
      <c r="J14" s="69"/>
      <c r="K14" s="68" t="s">
        <v>160</v>
      </c>
    </row>
    <row r="15" spans="1:16" s="12" customFormat="1" ht="409.6" customHeight="1" x14ac:dyDescent="0.25">
      <c r="A15" s="13" t="s">
        <v>154</v>
      </c>
      <c r="B15" s="66" t="s">
        <v>149</v>
      </c>
      <c r="C15" s="22" t="str">
        <f t="shared" si="5"/>
        <v>Recurso F13</v>
      </c>
      <c r="D15" s="14" t="s">
        <v>145</v>
      </c>
      <c r="E15" s="14" t="s">
        <v>146</v>
      </c>
      <c r="F15" s="14" t="str">
        <f t="shared" si="6"/>
        <v>MA_11_03_REC60_IMG06.jpg</v>
      </c>
      <c r="G15" s="14" t="str">
        <f>IF(F15&lt;&gt;"",IF($G$4="Recurso",IF(LEFT($G$5,1)="M",VLOOKUP($G$5,'Definición técnica de imagenes'!$A$3:$G$17,5,FALSE),IF($G$5="F1",'Definición técnica de imagenes'!$E$15,'Definición técnica de imagenes'!$F$13)),'Definición técnica de imagenes'!$E$16),"")</f>
        <v>800 x 460 px</v>
      </c>
      <c r="H15" s="14"/>
      <c r="I15" s="14"/>
      <c r="J15" s="69"/>
      <c r="K15" s="68" t="s">
        <v>161</v>
      </c>
    </row>
    <row r="16" spans="1:16" s="12" customFormat="1" ht="218.25" customHeight="1" x14ac:dyDescent="0.25">
      <c r="A16" s="13" t="s">
        <v>163</v>
      </c>
      <c r="B16" s="66" t="s">
        <v>149</v>
      </c>
      <c r="C16" s="22" t="str">
        <f t="shared" ref="C16" si="7">IF(OR(B16&lt;&gt;"",J16&lt;&gt;""),IF($G$4="Recurso",CONCATENATE($G$4," ",$G$5),$G$4),"")</f>
        <v>Recurso F13</v>
      </c>
      <c r="D16" s="14" t="s">
        <v>145</v>
      </c>
      <c r="E16" s="14" t="s">
        <v>146</v>
      </c>
      <c r="F16" s="14" t="str">
        <f t="shared" ref="F16" si="8">IF(OR(B16&lt;&gt;"",J16&lt;&gt;""),CONCATENATE($C$7,"_",$A16,IF($G$4="Cuaderno de Estudio","_small",CONCATENATE(IF(I16="","","n"),IF(LEFT($G$5,1)="F",".jpg",".png")))),"")</f>
        <v>MA_11_03_REC60_IMG07.jpg</v>
      </c>
      <c r="G16" s="14" t="str">
        <f>IF(F16&lt;&gt;"",IF($G$4="Recurso",IF(LEFT($G$5,1)="M",VLOOKUP($G$5,'Definición técnica de imagenes'!$A$3:$G$17,5,FALSE),IF($G$5="F1",'Definición técnica de imagenes'!$E$15,'Definición técnica de imagenes'!$F$13)),'Definición técnica de imagenes'!$E$16),"")</f>
        <v>800 x 460 px</v>
      </c>
      <c r="H16" s="14"/>
      <c r="I16" s="14"/>
      <c r="J16" s="69"/>
      <c r="K16" s="15" t="s">
        <v>162</v>
      </c>
    </row>
    <row r="17" spans="1:11" s="12" customFormat="1" ht="108.75" customHeight="1" x14ac:dyDescent="0.25">
      <c r="A17" s="13"/>
      <c r="B17" s="66"/>
      <c r="C17" s="22"/>
      <c r="D17" s="14"/>
      <c r="E17" s="14"/>
      <c r="F17" s="14"/>
      <c r="G17" s="14"/>
      <c r="H17" s="14"/>
      <c r="I17" s="14"/>
      <c r="J17" s="67"/>
      <c r="K17"/>
    </row>
    <row r="18" spans="1:11" s="12" customFormat="1" ht="108.75" customHeight="1" x14ac:dyDescent="0.25">
      <c r="A18" s="13"/>
      <c r="B18" s="22"/>
      <c r="C18" s="22"/>
      <c r="D18" s="14"/>
      <c r="E18" s="14"/>
      <c r="F18" s="14"/>
      <c r="G18" s="14"/>
      <c r="H18" s="14"/>
      <c r="I18" s="14"/>
      <c r="J18" s="67"/>
      <c r="K18"/>
    </row>
    <row r="19" spans="1:11" s="12" customFormat="1" ht="87" customHeight="1" x14ac:dyDescent="0.25">
      <c r="A19" s="13"/>
      <c r="B19" s="22"/>
      <c r="C19" s="22"/>
      <c r="D19" s="14"/>
      <c r="E19" s="14"/>
      <c r="F19" s="14"/>
      <c r="G19" s="14"/>
      <c r="H19" s="14"/>
      <c r="I19" s="14"/>
      <c r="J19" s="67"/>
      <c r="K19"/>
    </row>
    <row r="20" spans="1:11" s="12" customFormat="1" ht="91.5" customHeight="1" x14ac:dyDescent="0.25">
      <c r="A20" s="13"/>
      <c r="B20" s="22"/>
      <c r="C20" s="22"/>
      <c r="D20" s="14"/>
      <c r="E20" s="14"/>
      <c r="F20" s="14"/>
      <c r="G20" s="14"/>
      <c r="H20" s="14"/>
      <c r="I20" s="14"/>
      <c r="J20" s="67"/>
      <c r="K20"/>
    </row>
    <row r="21" spans="1:11" s="12" customFormat="1" ht="91.5" customHeight="1" x14ac:dyDescent="0.25">
      <c r="A21" s="13"/>
      <c r="B21" s="22"/>
      <c r="C21" s="22"/>
      <c r="D21" s="14"/>
      <c r="E21" s="14"/>
      <c r="F21" s="14"/>
      <c r="G21" s="14"/>
      <c r="H21" s="14"/>
      <c r="I21" s="14"/>
      <c r="J21" s="67"/>
      <c r="K21"/>
    </row>
    <row r="22" spans="1:11" s="12" customFormat="1" ht="92.25" customHeight="1" x14ac:dyDescent="0.25">
      <c r="A22" s="13"/>
      <c r="B22" s="22"/>
      <c r="C22" s="22"/>
      <c r="D22" s="14"/>
      <c r="E22" s="14"/>
      <c r="F22" s="14"/>
      <c r="G22" s="14"/>
      <c r="H22" s="14"/>
      <c r="I22" s="14"/>
      <c r="J22" s="67"/>
      <c r="K22"/>
    </row>
    <row r="23" spans="1:11" s="12" customFormat="1" ht="100.5" customHeight="1" x14ac:dyDescent="0.25">
      <c r="A23" s="13"/>
      <c r="B23" s="22"/>
      <c r="C23" s="22"/>
      <c r="D23" s="14"/>
      <c r="E23" s="14"/>
      <c r="F23" s="14"/>
      <c r="G23" s="14"/>
      <c r="H23" s="14"/>
      <c r="I23" s="14"/>
      <c r="J23" s="14"/>
      <c r="K23" s="15"/>
    </row>
    <row r="24" spans="1:11" s="12" customFormat="1" x14ac:dyDescent="0.25">
      <c r="A24" s="13"/>
      <c r="B24" s="22"/>
      <c r="C24" s="22"/>
      <c r="D24" s="14"/>
      <c r="E24" s="14"/>
      <c r="F24" s="14"/>
      <c r="G24" s="14"/>
      <c r="H24" s="14"/>
      <c r="I24" s="14"/>
      <c r="J24" s="14"/>
      <c r="K24" s="15"/>
    </row>
    <row r="25" spans="1:11" s="12" customFormat="1" x14ac:dyDescent="0.25">
      <c r="A25" s="13"/>
      <c r="B25" s="22"/>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t="str">
        <f t="shared" ref="F49:F51" si="9">IF(OR(B49&lt;&gt;"",J49&lt;&gt;""),CONCATENATE($C$7,"_",$A49,IF($G$4="Cuaderno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 t="shared" ref="H49:H51" si="10">IF(AND(I49&lt;&gt;"",I49&lt;&gt;0),IF(OR(B49&lt;&gt;"",J49&lt;&gt;""),CONCATENATE($C$7,"_",$A49,IF($G$4="Cuaderno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9"/>
        <v/>
      </c>
      <c r="G50" s="14" t="str">
        <f>IF(F50&lt;&gt;"",IF($G$4="Recurso",IF(LEFT($G$5,1)="M",VLOOKUP($G$5,'Definición técnica de imagenes'!$A$3:$G$17,5,FALSE),IF($G$5="F1",'Definición técnica de imagenes'!$E$15,'Definición técnica de imagenes'!$F$13)),'Definición técnica de imagenes'!$E$16),"")</f>
        <v/>
      </c>
      <c r="H50" s="14" t="str">
        <f t="shared" si="10"/>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9"/>
        <v/>
      </c>
      <c r="G51" s="14" t="str">
        <f>IF(F51&lt;&gt;"",IF($G$4="Recurso",IF(LEFT($G$5,1)="M",VLOOKUP($G$5,'Definición técnica de imagenes'!$A$3:$G$17,5,FALSE),IF($G$5="F1",'Definición técnica de imagenes'!$E$15,'Definición técnica de imagenes'!$F$13)),'Definición técnica de imagenes'!$E$16),"")</f>
        <v/>
      </c>
      <c r="H51" s="14" t="str">
        <f t="shared" si="10"/>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ref="F52:F70" si="11">IF(OR(B52&lt;&gt;"",J52&lt;&gt;""),CONCATENATE($C$7,"_",$A52,IF($G$4="Cuaderno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 t="shared" ref="H52:H70" si="12">IF(AND(I52&lt;&gt;"",I52&lt;&gt;0),IF(OR(B52&lt;&gt;"",J52&lt;&gt;""),CONCATENATE($C$7,"_",$A52,IF($G$4="Cuaderno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1"/>
        <v/>
      </c>
      <c r="G53" s="14" t="str">
        <f>IF(F53&lt;&gt;"",IF($G$4="Recurso",IF(LEFT($G$5,1)="M",VLOOKUP($G$5,'Definición técnica de imagenes'!$A$3:$G$17,5,FALSE),IF($G$5="F1",'Definición técnica de imagenes'!$E$15,'Definición técnica de imagenes'!$F$13)),'Definición técnica de imagenes'!$E$16),"")</f>
        <v/>
      </c>
      <c r="H53" s="14" t="str">
        <f t="shared" si="1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1"/>
        <v/>
      </c>
      <c r="G54" s="14" t="str">
        <f>IF(F54&lt;&gt;"",IF($G$4="Recurso",IF(LEFT($G$5,1)="M",VLOOKUP($G$5,'Definición técnica de imagenes'!$A$3:$G$17,5,FALSE),IF($G$5="F1",'Definición técnica de imagenes'!$E$15,'Definición técnica de imagenes'!$F$13)),'Definición técnica de imagenes'!$E$16),"")</f>
        <v/>
      </c>
      <c r="H54" s="14" t="str">
        <f t="shared" si="1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1"/>
        <v/>
      </c>
      <c r="G55" s="14" t="str">
        <f>IF(F55&lt;&gt;"",IF($G$4="Recurso",IF(LEFT($G$5,1)="M",VLOOKUP($G$5,'Definición técnica de imagenes'!$A$3:$G$17,5,FALSE),IF($G$5="F1",'Definición técnica de imagenes'!$E$15,'Definición técnica de imagenes'!$F$13)),'Definición técnica de imagenes'!$E$16),"")</f>
        <v/>
      </c>
      <c r="H55" s="14" t="str">
        <f t="shared" si="1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1"/>
        <v/>
      </c>
      <c r="G56" s="14" t="str">
        <f>IF(F56&lt;&gt;"",IF($G$4="Recurso",IF(LEFT($G$5,1)="M",VLOOKUP($G$5,'Definición técnica de imagenes'!$A$3:$G$17,5,FALSE),IF($G$5="F1",'Definición técnica de imagenes'!$E$15,'Definición técnica de imagenes'!$F$13)),'Definición técnica de imagenes'!$E$16),"")</f>
        <v/>
      </c>
      <c r="H56" s="14" t="str">
        <f t="shared" si="1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1"/>
        <v/>
      </c>
      <c r="G57" s="14" t="str">
        <f>IF(F57&lt;&gt;"",IF($G$4="Recurso",IF(LEFT($G$5,1)="M",VLOOKUP($G$5,'Definición técnica de imagenes'!$A$3:$G$17,5,FALSE),IF($G$5="F1",'Definición técnica de imagenes'!$E$15,'Definición técnica de imagenes'!$F$13)),'Definición técnica de imagenes'!$E$16),"")</f>
        <v/>
      </c>
      <c r="H57" s="14" t="str">
        <f t="shared" si="1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1"/>
        <v/>
      </c>
      <c r="G58" s="14" t="str">
        <f>IF(F58&lt;&gt;"",IF($G$4="Recurso",IF(LEFT($G$5,1)="M",VLOOKUP($G$5,'Definición técnica de imagenes'!$A$3:$G$17,5,FALSE),IF($G$5="F1",'Definición técnica de imagenes'!$E$15,'Definición técnica de imagenes'!$F$13)),'Definición técnica de imagenes'!$E$16),"")</f>
        <v/>
      </c>
      <c r="H58" s="14" t="str">
        <f t="shared" si="1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1"/>
        <v/>
      </c>
      <c r="G59" s="14" t="str">
        <f>IF(F59&lt;&gt;"",IF($G$4="Recurso",IF(LEFT($G$5,1)="M",VLOOKUP($G$5,'Definición técnica de imagenes'!$A$3:$G$17,5,FALSE),IF($G$5="F1",'Definición técnica de imagenes'!$E$15,'Definición técnica de imagenes'!$F$13)),'Definición técnica de imagenes'!$E$16),"")</f>
        <v/>
      </c>
      <c r="H59" s="14" t="str">
        <f t="shared" si="1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1"/>
        <v/>
      </c>
      <c r="G60" s="14" t="str">
        <f>IF(F60&lt;&gt;"",IF($G$4="Recurso",IF(LEFT($G$5,1)="M",VLOOKUP($G$5,'Definición técnica de imagenes'!$A$3:$G$17,5,FALSE),IF($G$5="F1",'Definición técnica de imagenes'!$E$15,'Definición técnica de imagenes'!$F$13)),'Definición técnica de imagenes'!$E$16),"")</f>
        <v/>
      </c>
      <c r="H60" s="14" t="str">
        <f t="shared" si="1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1"/>
        <v/>
      </c>
      <c r="G61" s="14" t="str">
        <f>IF(F61&lt;&gt;"",IF($G$4="Recurso",IF(LEFT($G$5,1)="M",VLOOKUP($G$5,'Definición técnica de imagenes'!$A$3:$G$17,5,FALSE),IF($G$5="F1",'Definición técnica de imagenes'!$E$15,'Definición técnica de imagenes'!$F$13)),'Definición técnica de imagenes'!$E$16),"")</f>
        <v/>
      </c>
      <c r="H61" s="14" t="str">
        <f t="shared" si="1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1"/>
        <v/>
      </c>
      <c r="G62" s="14" t="str">
        <f>IF(F62&lt;&gt;"",IF($G$4="Recurso",IF(LEFT($G$5,1)="M",VLOOKUP($G$5,'Definición técnica de imagenes'!$A$3:$G$17,5,FALSE),IF($G$5="F1",'Definición técnica de imagenes'!$E$15,'Definición técnica de imagenes'!$F$13)),'Definición técnica de imagenes'!$E$16),"")</f>
        <v/>
      </c>
      <c r="H62" s="14" t="str">
        <f t="shared" si="1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1"/>
        <v/>
      </c>
      <c r="G63" s="14" t="str">
        <f>IF(F63&lt;&gt;"",IF($G$4="Recurso",IF(LEFT($G$5,1)="M",VLOOKUP($G$5,'Definición técnica de imagenes'!$A$3:$G$17,5,FALSE),IF($G$5="F1",'Definición técnica de imagenes'!$E$15,'Definición técnica de imagenes'!$F$13)),'Definición técnica de imagenes'!$E$16),"")</f>
        <v/>
      </c>
      <c r="H63" s="14" t="str">
        <f t="shared" si="1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1"/>
        <v/>
      </c>
      <c r="G64" s="14" t="str">
        <f>IF(F64&lt;&gt;"",IF($G$4="Recurso",IF(LEFT($G$5,1)="M",VLOOKUP($G$5,'Definición técnica de imagenes'!$A$3:$G$17,5,FALSE),IF($G$5="F1",'Definición técnica de imagenes'!$E$15,'Definición técnica de imagenes'!$F$13)),'Definición técnica de imagenes'!$E$16),"")</f>
        <v/>
      </c>
      <c r="H64" s="14" t="str">
        <f t="shared" si="1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1"/>
        <v/>
      </c>
      <c r="G65" s="14" t="str">
        <f>IF(F65&lt;&gt;"",IF($G$4="Recurso",IF(LEFT($G$5,1)="M",VLOOKUP($G$5,'Definición técnica de imagenes'!$A$3:$G$17,5,FALSE),IF($G$5="F1",'Definición técnica de imagenes'!$E$15,'Definición técnica de imagenes'!$F$13)),'Definición técnica de imagenes'!$E$16),"")</f>
        <v/>
      </c>
      <c r="H65" s="14" t="str">
        <f t="shared" si="1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1"/>
        <v/>
      </c>
      <c r="G66" s="14" t="str">
        <f>IF(F66&lt;&gt;"",IF($G$4="Recurso",IF(LEFT($G$5,1)="M",VLOOKUP($G$5,'Definición técnica de imagenes'!$A$3:$G$17,5,FALSE),IF($G$5="F1",'Definición técnica de imagenes'!$E$15,'Definición técnica de imagenes'!$F$13)),'Definición técnica de imagenes'!$E$16),"")</f>
        <v/>
      </c>
      <c r="H66" s="14" t="str">
        <f t="shared" si="1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1"/>
        <v/>
      </c>
      <c r="G67" s="14" t="str">
        <f>IF(F67&lt;&gt;"",IF($G$4="Recurso",IF(LEFT($G$5,1)="M",VLOOKUP($G$5,'Definición técnica de imagenes'!$A$3:$G$17,5,FALSE),IF($G$5="F1",'Definición técnica de imagenes'!$E$15,'Definición técnica de imagenes'!$F$13)),'Definición técnica de imagenes'!$E$16),"")</f>
        <v/>
      </c>
      <c r="H67" s="14" t="str">
        <f t="shared" si="1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1"/>
        <v/>
      </c>
      <c r="G68" s="14" t="str">
        <f>IF(F68&lt;&gt;"",IF($G$4="Recurso",IF(LEFT($G$5,1)="M",VLOOKUP($G$5,'Definición técnica de imagenes'!$A$3:$G$17,5,FALSE),IF($G$5="F1",'Definición técnica de imagenes'!$E$15,'Definición técnica de imagenes'!$F$13)),'Definición técnica de imagenes'!$E$16),"")</f>
        <v/>
      </c>
      <c r="H68" s="14" t="str">
        <f t="shared" si="1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1"/>
        <v/>
      </c>
      <c r="G69" s="14" t="str">
        <f>IF(F69&lt;&gt;"",IF($G$4="Recurso",IF(LEFT($G$5,1)="M",VLOOKUP($G$5,'Definición técnica de imagenes'!$A$3:$G$17,5,FALSE),IF($G$5="F1",'Definición técnica de imagenes'!$E$15,'Definición técnica de imagenes'!$F$13)),'Definición técnica de imagenes'!$E$16),"")</f>
        <v/>
      </c>
      <c r="H69" s="14" t="str">
        <f t="shared" si="1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1"/>
        <v/>
      </c>
      <c r="G70" s="14" t="str">
        <f>IF(F70&lt;&gt;"",IF($G$4="Recurso",IF(LEFT($G$5,1)="M",VLOOKUP($G$5,'Definición técnica de imagenes'!$A$3:$G$17,5,FALSE),IF($G$5="F1",'Definición técnica de imagenes'!$E$15,'Definición técnica de imagenes'!$F$13)),'Definición técnica de imagenes'!$E$16),"")</f>
        <v/>
      </c>
      <c r="H70" s="14" t="str">
        <f t="shared" si="12"/>
        <v/>
      </c>
      <c r="I70" s="14" t="str">
        <f>IF(OR(B70&lt;&gt;"",J70&lt;&gt;""),IF($G$4="Recurso",IF(LEFT($G$5,1)="M",IF(VLOOKUP($G$5,'Definición técnica de imagenes'!$A$3:$G$17,6,FALSE)=0,"",VLOOKUP($G$5,'Definición técnica de imagenes'!$A$3:$G$17,6,FALSE)),IF($G$5="F1","","")),'Definición técnica de imagenes'!$F$16),"")</f>
        <v/>
      </c>
      <c r="J70" s="14"/>
      <c r="K7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0">
      <formula1>"Vertical,Horizontal"</formula1>
    </dataValidation>
    <dataValidation type="list" allowBlank="1" showInputMessage="1" showErrorMessage="1" sqref="D10:D70">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2015-06-12T04:13:44Z</dcterms:modified>
</cp:coreProperties>
</file>