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1" l="1"/>
  <c r="I26" i="1"/>
  <c r="H26" i="1"/>
  <c r="F26" i="1"/>
  <c r="G26" i="1"/>
  <c r="C26" i="1"/>
  <c r="I25" i="1"/>
  <c r="H25" i="1"/>
  <c r="F25" i="1"/>
  <c r="G25" i="1"/>
  <c r="C25" i="1"/>
  <c r="I24" i="1"/>
  <c r="H24" i="1"/>
  <c r="F24" i="1"/>
  <c r="G24" i="1"/>
  <c r="C24" i="1"/>
  <c r="I23" i="1"/>
  <c r="H23" i="1"/>
  <c r="F23" i="1"/>
  <c r="G23" i="1"/>
  <c r="C23" i="1"/>
  <c r="I22" i="1"/>
  <c r="H22" i="1"/>
  <c r="F22" i="1"/>
  <c r="G22" i="1"/>
  <c r="C22" i="1"/>
  <c r="I21" i="1"/>
  <c r="H21" i="1"/>
  <c r="F21" i="1"/>
  <c r="G21" i="1"/>
  <c r="C21" i="1"/>
  <c r="I20" i="1"/>
  <c r="H20" i="1"/>
  <c r="F20" i="1"/>
  <c r="G20" i="1"/>
  <c r="C20" i="1"/>
  <c r="I19" i="1"/>
  <c r="H19" i="1"/>
  <c r="F19" i="1"/>
  <c r="G19" i="1"/>
  <c r="C19" i="1"/>
  <c r="I18" i="1"/>
  <c r="H18" i="1"/>
  <c r="F18" i="1"/>
  <c r="G18" i="1"/>
  <c r="C18" i="1"/>
  <c r="I17" i="1"/>
  <c r="H17" i="1"/>
  <c r="F17" i="1"/>
  <c r="G17" i="1"/>
  <c r="C17" i="1"/>
  <c r="I16" i="1"/>
  <c r="H16" i="1"/>
  <c r="F16" i="1"/>
  <c r="G16" i="1"/>
  <c r="C16" i="1"/>
  <c r="I15" i="1"/>
  <c r="H15" i="1"/>
  <c r="F15" i="1"/>
  <c r="G15" i="1"/>
  <c r="D18" i="2"/>
  <c r="D7" i="2"/>
  <c r="I10" i="1"/>
  <c r="F10" i="1"/>
  <c r="G10" i="1"/>
  <c r="H10" i="1"/>
  <c r="I11" i="1"/>
  <c r="F11" i="1"/>
  <c r="G11" i="1"/>
  <c r="H11" i="1"/>
  <c r="I12" i="1"/>
  <c r="F12" i="1"/>
  <c r="G12" i="1"/>
  <c r="H12" i="1"/>
  <c r="I13" i="1"/>
  <c r="F13" i="1"/>
  <c r="G13" i="1"/>
  <c r="H13"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2" i="1"/>
  <c r="F5" i="1"/>
  <c r="I21" i="2"/>
  <c r="K45" i="2"/>
  <c r="H21" i="2"/>
  <c r="J21" i="2"/>
  <c r="D17" i="2"/>
  <c r="D5" i="2"/>
</calcChain>
</file>

<file path=xl/sharedStrings.xml><?xml version="1.0" encoding="utf-8"?>
<sst xmlns="http://schemas.openxmlformats.org/spreadsheetml/2006/main" count="237" uniqueCount="160">
  <si>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</si>
  <si>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</si>
  <si>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</si>
  <si>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</si>
  <si>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</si>
  <si>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</si>
  <si>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</si>
  <si>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</si>
  <si>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</si>
  <si>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</si>
  <si>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</si>
  <si>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</si>
  <si>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</si>
  <si>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</si>
  <si>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</si>
  <si>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</si>
  <si>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</si>
  <si>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</si>
  <si>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</si>
  <si>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</si>
  <si>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</si>
  <si>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</si>
  <si>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</si>
  <si>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</si>
  <si>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</si>
  <si>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</si>
  <si>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</si>
  <si>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</si>
  <si>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</si>
  <si>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</si>
  <si>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</si>
  <si>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</si>
  <si>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</si>
  <si>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</si>
  <si>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</si>
  <si>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</si>
  <si>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</si>
  <si>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</si>
  <si>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</si>
  <si>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</si>
  <si>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</si>
  <si>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</si>
  <si>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</si>
  <si>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</si>
  <si>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</si>
  <si>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</si>
  <si>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</si>
  <si>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</si>
  <si>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</si>
  <si>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</si>
  <si>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</si>
  <si>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</si>
  <si>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</si>
  <si>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</si>
  <si>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</si>
  <si>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</si>
  <si>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</si>
  <si>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</si>
  <si>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</si>
  <si>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</si>
  <si>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</si>
  <si>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</si>
  <si>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</si>
  <si>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</si>
  <si>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</si>
  <si>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</si>
  <si>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</si>
  <si>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</si>
  <si>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</si>
  <si>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</si>
  <si>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</si>
  <si>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</si>
  <si>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</si>
  <si>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</si>
  <si>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</si>
  <si>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</si>
  <si>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</si>
  <si>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</si>
  <si>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</si>
  <si>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</si>
  <si>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</si>
  <si>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</si>
  <si>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</si>
  <si>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</si>
  <si>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</si>
  <si>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</si>
  <si>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</si>
  <si>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</si>
  <si>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</si>
  <si>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</si>
  <si>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</si>
  <si>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</si>
  <si>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</si>
  <si>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</si>
  <si>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</si>
  <si>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</si>
  <si>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</si>
  <si>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</si>
  <si>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</si>
  <si>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</si>
  <si>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</si>
  <si>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</si>
  <si>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</si>
  <si>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</si>
  <si>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</si>
  <si>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</si>
  <si>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</si>
  <si>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</si>
  <si>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</si>
  <si>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</si>
  <si>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</si>
  <si>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</si>
  <si>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</si>
  <si>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</si>
  <si>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</si>
  <si>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</si>
  <si>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</si>
  <si>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</si>
  <si>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</si>
  <si>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</si>
  <si>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</si>
  <si>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</si>
  <si>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</si>
  <si>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</si>
  <si>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</si>
  <si>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</si>
  <si>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</si>
  <si>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</si>
  <si>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</si>
  <si>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</si>
  <si>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</si>
  <si>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</si>
  <si>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</si>
  <si>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</si>
  <si>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</si>
  <si>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</si>
  <si>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</si>
  <si>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</si>
  <si>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</si>
  <si>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</si>
  <si>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</si>
  <si>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</si>
  <si>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</si>
  <si>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</si>
  <si>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</si>
  <si>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</si>
  <si>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</si>
  <si>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</si>
  <si>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</si>
  <si>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</si>
  <si>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</si>
  <si>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</si>
  <si>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IMG02</t>
  </si>
  <si>
    <t>MA_04_03_CO_REC220</t>
  </si>
  <si>
    <t>Fotografía de dos mujeres, una de ellas se ve mayor.</t>
  </si>
  <si>
    <t>Se observa la imagen de una joven corriendo.</t>
  </si>
  <si>
    <t>Fotografía de un niño a punto de tomar una medicina.</t>
  </si>
  <si>
    <t>IMG04</t>
  </si>
  <si>
    <t>Recurso F13</t>
  </si>
  <si>
    <t>Imagen de un hombre que corre hacia un autobús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</si>
</sst>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0" fontId="7" fillId="0" borderId="5" xfId="0" applyFont="1" applyBorder="1" applyAlignment="1">
      <alignment horizontal="left" vertical="center" wrapText="1"/>
    </xf>
    <xf numFmtId="1" fontId="9" fillId="0" borderId="5" xfId="0" quotePrefix="1"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3" fillId="5" borderId="35" xfId="0" applyFont="1" applyFill="1" applyBorder="1" applyAlignment="1">
      <alignment horizontal="center" vertical="center" wrapText="1"/>
    </xf>
    <xf numFmtId="0" fontId="14" fillId="0" borderId="0" xfId="0" applyFont="1" applyAlignment="1">
      <alignment vertical="center"/>
    </xf>
    <xf numFmtId="1" fontId="9" fillId="0" borderId="5" xfId="0" applyNumberFormat="1" applyFont="1" applyFill="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111125</xdr:colOff>
      <xdr:row>9</xdr:row>
      <xdr:rowOff>63501</xdr:rowOff>
    </xdr:from>
    <xdr:to>
      <xdr:col>10</xdr:col>
      <xdr:colOff>3116180</xdr:colOff>
      <xdr:row>9</xdr:row>
      <xdr:rowOff>2201863</xdr:rowOff>
    </xdr:to>
    <xdr:pic>
      <xdr:nvPicPr>
        <xdr:cNvPr id="4" name="Imagen 3" descr="Three generations of woma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81375" y="2016126"/>
          <a:ext cx="3005055" cy="2138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341312</xdr:colOff>
      <xdr:row>10</xdr:row>
      <xdr:rowOff>55564</xdr:rowOff>
    </xdr:from>
    <xdr:to>
      <xdr:col>10</xdr:col>
      <xdr:colOff>3011516</xdr:colOff>
      <xdr:row>10</xdr:row>
      <xdr:rowOff>1968502</xdr:rowOff>
    </xdr:to>
    <xdr:pic>
      <xdr:nvPicPr>
        <xdr:cNvPr id="7" name="Imagen 6" descr="Lovely brunette woman running in a park smiling at camer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11562" y="4294189"/>
          <a:ext cx="2670204" cy="1912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198438</xdr:colOff>
      <xdr:row>11</xdr:row>
      <xdr:rowOff>47625</xdr:rowOff>
    </xdr:from>
    <xdr:to>
      <xdr:col>10</xdr:col>
      <xdr:colOff>2823404</xdr:colOff>
      <xdr:row>11</xdr:row>
      <xdr:rowOff>2012950</xdr:rowOff>
    </xdr:to>
    <xdr:pic>
      <xdr:nvPicPr>
        <xdr:cNvPr id="8" name="Imagen 7" descr="Cute sick little boy taking medicine in a hospita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68688" y="6318250"/>
          <a:ext cx="2624966" cy="196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182561</xdr:colOff>
      <xdr:row>12</xdr:row>
      <xdr:rowOff>55564</xdr:rowOff>
    </xdr:from>
    <xdr:to>
      <xdr:col>10</xdr:col>
      <xdr:colOff>3058142</xdr:colOff>
      <xdr:row>12</xdr:row>
      <xdr:rowOff>2111375</xdr:rowOff>
    </xdr:to>
    <xdr:pic>
      <xdr:nvPicPr>
        <xdr:cNvPr id="9" name="Imagen 8" descr="Businessman Running To Catch Bus Sto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52811" y="8358189"/>
          <a:ext cx="2875581" cy="2055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29.75" style="17" customWidth="1"/>
    <col min="11" max="11" width="41.7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93" t="s">
        <v>22</v>
      </c>
      <c r="D2" s="94"/>
      <c r="F2" s="86" t="s">
        <v>1</v>
      </c>
      <c r="G2" s="87"/>
      <c r="H2" s="51"/>
      <c r="I2" s="51"/>
      <c r="J2" s="16"/>
    </row>
    <row r="3" spans="1:16" ht="15.75" x14ac:dyDescent="0.25">
      <c r="A3" s="1"/>
      <c r="B3" s="4" t="s">
        <v>9</v>
      </c>
      <c r="C3" s="95">
        <v>4</v>
      </c>
      <c r="D3" s="96"/>
      <c r="F3" s="88"/>
      <c r="G3" s="89"/>
      <c r="H3" s="51"/>
      <c r="I3" s="51"/>
      <c r="J3" s="16"/>
    </row>
    <row r="4" spans="1:16" ht="16.5" x14ac:dyDescent="0.3">
      <c r="A4" s="1"/>
      <c r="B4" s="4" t="s">
        <v>55</v>
      </c>
      <c r="C4" s="95" t="s">
        <v>149</v>
      </c>
      <c r="D4" s="96"/>
      <c r="E4" s="5"/>
      <c r="F4" s="50" t="s">
        <v>56</v>
      </c>
      <c r="G4" s="49" t="s">
        <v>57</v>
      </c>
      <c r="H4" s="51"/>
      <c r="I4" s="51"/>
      <c r="J4" s="16"/>
      <c r="K4" s="16"/>
    </row>
    <row r="5" spans="1:16" ht="16.5" thickBot="1" x14ac:dyDescent="0.3">
      <c r="A5" s="1"/>
      <c r="B5" s="6" t="s">
        <v>2</v>
      </c>
      <c r="C5" s="97" t="s">
        <v>148</v>
      </c>
      <c r="D5" s="98"/>
      <c r="E5" s="5"/>
      <c r="F5" s="48" t="str">
        <f>IF(G4="Recurso","Motor del recurso","")</f>
        <v>Motor del recurso</v>
      </c>
      <c r="G5" s="48" t="s">
        <v>103</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153</v>
      </c>
      <c r="D7" s="34"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1" t="s">
        <v>3</v>
      </c>
      <c r="B9" s="24" t="s">
        <v>10</v>
      </c>
      <c r="C9" s="23" t="s">
        <v>4</v>
      </c>
      <c r="D9" s="23" t="s">
        <v>5</v>
      </c>
      <c r="E9" s="23" t="s">
        <v>6</v>
      </c>
      <c r="F9" s="71" t="s">
        <v>62</v>
      </c>
      <c r="G9" s="71" t="s">
        <v>60</v>
      </c>
      <c r="H9" s="71" t="s">
        <v>61</v>
      </c>
      <c r="I9" s="71" t="s">
        <v>138</v>
      </c>
      <c r="J9" s="24" t="s">
        <v>7</v>
      </c>
      <c r="K9" s="83" t="s">
        <v>8</v>
      </c>
    </row>
    <row r="10" spans="1:16" s="12" customFormat="1" ht="180" customHeight="1" x14ac:dyDescent="0.25">
      <c r="A10" s="13" t="s">
        <v>150</v>
      </c>
      <c r="B10" s="79">
        <v>140965186</v>
      </c>
      <c r="C10" s="25" t="str">
        <f t="shared" ref="C10:C12" si="0">IF(OR(B10&lt;&gt;"",J10&lt;&gt;""),IF($G$4="Recurso",CONCATENATE($G$4," ",$G$5),$G$4),"")</f>
        <v>Recurso F13</v>
      </c>
      <c r="D10" s="74" t="s">
        <v>146</v>
      </c>
      <c r="E10" s="14" t="s">
        <v>147</v>
      </c>
      <c r="F10" s="14" t="str">
        <f t="shared" ref="F10:F65" si="1">IF(OR(B10&lt;&gt;"",J10&lt;&gt;""),CONCATENATE($C$7,"_",$A10,IF($G$4="Cuaderno de Estudio","_small",CONCATENATE(IF(I10="","","n"),IF(LEFT($G$5,1)="F",".jpg",".png")))),"")</f>
        <v>MA_04_03_CO_REC220_IMG01.jpg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6" t="s">
        <v>154</v>
      </c>
      <c r="K10" s="77"/>
    </row>
    <row r="11" spans="1:16" s="12" customFormat="1" ht="159.94999999999999" customHeight="1" x14ac:dyDescent="0.25">
      <c r="A11" s="13" t="s">
        <v>152</v>
      </c>
      <c r="B11" s="82">
        <v>159793238</v>
      </c>
      <c r="C11" s="25" t="str">
        <f t="shared" si="0"/>
        <v>Recurso F13</v>
      </c>
      <c r="D11" s="74" t="s">
        <v>146</v>
      </c>
      <c r="E11" s="14" t="s">
        <v>147</v>
      </c>
      <c r="F11" s="14" t="str">
        <f t="shared" si="1"/>
        <v>MA_04_03_CO_REC220_IMG02.jpg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76" t="s">
        <v>155</v>
      </c>
      <c r="K11" s="77"/>
    </row>
    <row r="12" spans="1:16" s="12" customFormat="1" ht="159.94999999999999" customHeight="1" x14ac:dyDescent="0.25">
      <c r="A12" s="75" t="s">
        <v>151</v>
      </c>
      <c r="B12" s="84">
        <v>51861550</v>
      </c>
      <c r="C12" s="25" t="str">
        <f t="shared" si="0"/>
        <v>Recurso F13</v>
      </c>
      <c r="D12" s="14" t="s">
        <v>146</v>
      </c>
      <c r="E12" s="14" t="s">
        <v>147</v>
      </c>
      <c r="F12" s="14" t="str">
        <f t="shared" si="1"/>
        <v>MA_04_03_CO_REC220_IMG03.jpg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78" t="s">
        <v>156</v>
      </c>
      <c r="K12" s="77"/>
    </row>
    <row r="13" spans="1:16" s="12" customFormat="1" ht="170.1" customHeight="1" x14ac:dyDescent="0.25">
      <c r="A13" s="75" t="s">
        <v>157</v>
      </c>
      <c r="B13" s="80">
        <v>217875652</v>
      </c>
      <c r="C13" s="85" t="s">
        <v>158</v>
      </c>
      <c r="D13" s="74" t="s">
        <v>146</v>
      </c>
      <c r="E13" s="74" t="s">
        <v>147</v>
      </c>
      <c r="F13" s="14" t="str">
        <f t="shared" si="1"/>
        <v>MA_04_03_CO_REC220_IMG04.jpg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76" t="s">
        <v>159</v>
      </c>
      <c r="K13" s="77"/>
    </row>
    <row r="14" spans="1:16" s="12" customFormat="1" x14ac:dyDescent="0.25">
      <c r="A14" s="75"/>
      <c r="B14" s="81"/>
      <c r="C14" s="25"/>
      <c r="D14" s="74"/>
      <c r="E14" s="14"/>
      <c r="F14" s="14"/>
      <c r="G14" s="14"/>
      <c r="H14" s="14"/>
      <c r="I14" s="14"/>
      <c r="J14" s="29"/>
      <c r="K14" s="20"/>
    </row>
    <row r="15" spans="1:16" s="12" customFormat="1" ht="14.25" x14ac:dyDescent="0.3">
      <c r="A15" s="75"/>
      <c r="B15" s="30"/>
      <c r="C15" s="25"/>
      <c r="D15" s="74"/>
      <c r="E15" s="14"/>
      <c r="F15" s="14" t="str">
        <f t="shared" ref="F15:F17" si="3">IF(OR(B15&lt;&gt;"",J15&lt;&gt;""),CONCATENATE($C$7,"_",$A15,IF($G$4="Cuaderno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 t="shared" ref="H15:H17" si="4">IF(I15&lt;&gt;"",IF(OR(B15&lt;&gt;"",J15&lt;&gt;""),CONCATENATE($C$7,"_",$A15,IF($G$4="Cuaderno de Estudio","_zoom",CONCATENATE("a",IF(LEFT($G$5,1)="F",".jpg",".png")))),""),"")</f>
        <v/>
      </c>
      <c r="I15" s="14" t="str">
        <f>IF(OR(B15&lt;&gt;"",J15&lt;&gt;""),IF($G$4="Recurso",IF(LEFT($G$5,1)="M",VLOOKUP($G$5,'Definición técnica de imagenes'!$A$3:$G$17,6,FALSE),IF($G$5="F1","","")),'Definición técnica de imagenes'!$F$16),"")</f>
        <v/>
      </c>
      <c r="J15" s="76"/>
      <c r="K15" s="32"/>
    </row>
    <row r="16" spans="1:16" s="12" customFormat="1" x14ac:dyDescent="0.25">
      <c r="A16" s="75"/>
      <c r="B16" s="26"/>
      <c r="C16" s="25" t="str">
        <f t="shared" ref="C16:C17" si="5">IF(OR(B16&lt;&gt;"",J16&lt;&gt;""),IF($G$4="Recurso",CONCATENATE($G$4," ",$G$5),$G$4),"")</f>
        <v/>
      </c>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IF(OR(B16&lt;&gt;"",J16&lt;&gt;""),IF($G$4="Recurso",IF(LEFT($G$5,1)="M",VLOOKUP($G$5,'Definición técnica de imagenes'!$A$3:$G$17,6,FALSE),IF($G$5="F1","","")),'Definición técnica de imagenes'!$F$16),"")</f>
        <v/>
      </c>
      <c r="J16" s="76"/>
      <c r="K16" s="20"/>
    </row>
    <row r="17" spans="1:11" s="12" customFormat="1" x14ac:dyDescent="0.25">
      <c r="A17" s="75"/>
      <c r="B17" s="26"/>
      <c r="C17" s="25" t="str">
        <f t="shared" si="5"/>
        <v/>
      </c>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IF(OR(B17&lt;&gt;"",J17&lt;&gt;""),IF($G$4="Recurso",IF(LEFT($G$5,1)="M",VLOOKUP($G$5,'Definición técnica de imagenes'!$A$3:$G$17,6,FALSE),IF($G$5="F1","","")),'Definición técnica de imagenes'!$F$16),"")</f>
        <v/>
      </c>
      <c r="J17" s="29"/>
      <c r="K17" s="20"/>
    </row>
    <row r="18" spans="1:11" s="12" customFormat="1" x14ac:dyDescent="0.25">
      <c r="A18" s="75"/>
      <c r="B18" s="26"/>
      <c r="C18" s="25" t="str">
        <f t="shared" ref="C18:C26" si="6">IF(OR(B18&lt;&gt;"",J18&lt;&gt;""),IF($G$4="Recurso",CONCATENATE($G$4," ",$G$5),$G$4),"")</f>
        <v/>
      </c>
      <c r="D18" s="14"/>
      <c r="E18" s="14"/>
      <c r="F18" s="14" t="str">
        <f t="shared" ref="F18:F26" si="7">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26" si="8">IF(I18&lt;&gt;"",IF(OR(B18&lt;&gt;"",J18&lt;&gt;""),CONCATENATE($C$7,"_",$A18,IF($G$4="Cuaderno de Estudio","_zoom",CONCATENATE("a",IF(LEFT($G$5,1)="F",".jpg",".png")))),""),"")</f>
        <v/>
      </c>
      <c r="I18" s="14" t="str">
        <f>IF(OR(B18&lt;&gt;"",J18&lt;&gt;""),IF($G$4="Recurso",IF(LEFT($G$5,1)="M",VLOOKUP($G$5,'Definición técnica de imagenes'!$A$3:$G$17,6,FALSE),IF($G$5="F1","","")),'Definición técnica de imagenes'!$F$16),"")</f>
        <v/>
      </c>
      <c r="J18" s="29"/>
      <c r="K18" s="19"/>
    </row>
    <row r="19" spans="1:11" s="12" customFormat="1" x14ac:dyDescent="0.25">
      <c r="A19" s="75"/>
      <c r="B19" s="26"/>
      <c r="C19" s="25" t="str">
        <f t="shared" si="6"/>
        <v/>
      </c>
      <c r="D19" s="14"/>
      <c r="E19" s="14"/>
      <c r="F19" s="14" t="str">
        <f t="shared" si="7"/>
        <v/>
      </c>
      <c r="G19" s="14" t="str">
        <f>IF(F19&lt;&gt;"",IF($G$4="Recurso",IF(LEFT($G$5,1)="M",VLOOKUP($G$5,'Definición técnica de imagenes'!$A$3:$G$17,5,FALSE),IF($G$5="F1",'Definición técnica de imagenes'!$E$15,'Definición técnica de imagenes'!$F$13)),'Definición técnica de imagenes'!$E$16),"")</f>
        <v/>
      </c>
      <c r="H19" s="14" t="str">
        <f t="shared" si="8"/>
        <v/>
      </c>
      <c r="I19" s="14" t="str">
        <f>IF(OR(B19&lt;&gt;"",J19&lt;&gt;""),IF($G$4="Recurso",IF(LEFT($G$5,1)="M",VLOOKUP($G$5,'Definición técnica de imagenes'!$A$3:$G$17,6,FALSE),IF($G$5="F1","","")),'Definición técnica de imagenes'!$F$16),"")</f>
        <v/>
      </c>
      <c r="J19" s="29"/>
      <c r="K19" s="19"/>
    </row>
    <row r="20" spans="1:11" s="12" customFormat="1" x14ac:dyDescent="0.25">
      <c r="A20" s="75"/>
      <c r="B20" s="26"/>
      <c r="C20" s="25" t="str">
        <f t="shared" si="6"/>
        <v/>
      </c>
      <c r="D20" s="14"/>
      <c r="E20" s="14"/>
      <c r="F20" s="14" t="str">
        <f t="shared" si="7"/>
        <v/>
      </c>
      <c r="G20" s="14" t="str">
        <f>IF(F20&lt;&gt;"",IF($G$4="Recurso",IF(LEFT($G$5,1)="M",VLOOKUP($G$5,'Definición técnica de imagenes'!$A$3:$G$17,5,FALSE),IF($G$5="F1",'Definición técnica de imagenes'!$E$15,'Definición técnica de imagenes'!$F$13)),'Definición técnica de imagenes'!$E$16),"")</f>
        <v/>
      </c>
      <c r="H20" s="14" t="str">
        <f t="shared" si="8"/>
        <v/>
      </c>
      <c r="I20" s="14" t="str">
        <f>IF(OR(B20&lt;&gt;"",J20&lt;&gt;""),IF($G$4="Recurso",IF(LEFT($G$5,1)="M",VLOOKUP($G$5,'Definición técnica de imagenes'!$A$3:$G$17,6,FALSE),IF($G$5="F1","","")),'Definición técnica de imagenes'!$F$16),"")</f>
        <v/>
      </c>
      <c r="J20" s="29"/>
      <c r="K20" s="19"/>
    </row>
    <row r="21" spans="1:11" s="12" customFormat="1" x14ac:dyDescent="0.25">
      <c r="A21" s="75"/>
      <c r="B21" s="26"/>
      <c r="C21" s="25" t="str">
        <f t="shared" si="6"/>
        <v/>
      </c>
      <c r="D21" s="14"/>
      <c r="E21" s="14"/>
      <c r="F21" s="14" t="str">
        <f t="shared" si="7"/>
        <v/>
      </c>
      <c r="G21" s="14" t="str">
        <f>IF(F21&lt;&gt;"",IF($G$4="Recurso",IF(LEFT($G$5,1)="M",VLOOKUP($G$5,'Definición técnica de imagenes'!$A$3:$G$17,5,FALSE),IF($G$5="F1",'Definición técnica de imagenes'!$E$15,'Definición técnica de imagenes'!$F$13)),'Definición técnica de imagenes'!$E$16),"")</f>
        <v/>
      </c>
      <c r="H21" s="14" t="str">
        <f t="shared" si="8"/>
        <v/>
      </c>
      <c r="I21" s="14" t="str">
        <f>IF(OR(B21&lt;&gt;"",J21&lt;&gt;""),IF($G$4="Recurso",IF(LEFT($G$5,1)="M",VLOOKUP($G$5,'Definición técnica de imagenes'!$A$3:$G$17,6,FALSE),IF($G$5="F1","","")),'Definición técnica de imagenes'!$F$16),"")</f>
        <v/>
      </c>
      <c r="J21" s="29"/>
      <c r="K21" s="19"/>
    </row>
    <row r="22" spans="1:11" s="12" customFormat="1" x14ac:dyDescent="0.25">
      <c r="A22" s="75"/>
      <c r="B22" s="26"/>
      <c r="C22" s="25" t="str">
        <f t="shared" si="6"/>
        <v/>
      </c>
      <c r="D22" s="14"/>
      <c r="E22" s="14"/>
      <c r="F22" s="14" t="str">
        <f t="shared" si="7"/>
        <v/>
      </c>
      <c r="G22" s="14" t="str">
        <f>IF(F22&lt;&gt;"",IF($G$4="Recurso",IF(LEFT($G$5,1)="M",VLOOKUP($G$5,'Definición técnica de imagenes'!$A$3:$G$17,5,FALSE),IF($G$5="F1",'Definición técnica de imagenes'!$E$15,'Definición técnica de imagenes'!$F$13)),'Definición técnica de imagenes'!$E$16),"")</f>
        <v/>
      </c>
      <c r="H22" s="14" t="str">
        <f t="shared" si="8"/>
        <v/>
      </c>
      <c r="I22" s="14" t="str">
        <f>IF(OR(B22&lt;&gt;"",J22&lt;&gt;""),IF($G$4="Recurso",IF(LEFT($G$5,1)="M",VLOOKUP($G$5,'Definición técnica de imagenes'!$A$3:$G$17,6,FALSE),IF($G$5="F1","","")),'Definición técnica de imagenes'!$F$16),"")</f>
        <v/>
      </c>
      <c r="J22" s="29"/>
      <c r="K22" s="19"/>
    </row>
    <row r="23" spans="1:11" s="12" customFormat="1" x14ac:dyDescent="0.25">
      <c r="A23" s="75"/>
      <c r="B23" s="26"/>
      <c r="C23" s="25" t="str">
        <f t="shared" si="6"/>
        <v/>
      </c>
      <c r="D23" s="14"/>
      <c r="E23" s="14"/>
      <c r="F23" s="14" t="str">
        <f t="shared" si="7"/>
        <v/>
      </c>
      <c r="G23" s="14" t="str">
        <f>IF(F23&lt;&gt;"",IF($G$4="Recurso",IF(LEFT($G$5,1)="M",VLOOKUP($G$5,'Definición técnica de imagenes'!$A$3:$G$17,5,FALSE),IF($G$5="F1",'Definición técnica de imagenes'!$E$15,'Definición técnica de imagenes'!$F$13)),'Definición técnica de imagenes'!$E$16),"")</f>
        <v/>
      </c>
      <c r="H23" s="14" t="str">
        <f t="shared" si="8"/>
        <v/>
      </c>
      <c r="I23" s="14" t="str">
        <f>IF(OR(B23&lt;&gt;"",J23&lt;&gt;""),IF($G$4="Recurso",IF(LEFT($G$5,1)="M",VLOOKUP($G$5,'Definición técnica de imagenes'!$A$3:$G$17,6,FALSE),IF($G$5="F1","","")),'Definición técnica de imagenes'!$F$16),"")</f>
        <v/>
      </c>
      <c r="J23" s="29"/>
      <c r="K23" s="19"/>
    </row>
    <row r="24" spans="1:11" s="12" customFormat="1" x14ac:dyDescent="0.25">
      <c r="A24" s="75"/>
      <c r="B24" s="26"/>
      <c r="C24" s="25" t="str">
        <f t="shared" si="6"/>
        <v/>
      </c>
      <c r="D24" s="14"/>
      <c r="E24" s="14"/>
      <c r="F24" s="14" t="str">
        <f t="shared" si="7"/>
        <v/>
      </c>
      <c r="G24" s="14" t="str">
        <f>IF(F24&lt;&gt;"",IF($G$4="Recurso",IF(LEFT($G$5,1)="M",VLOOKUP($G$5,'Definición técnica de imagenes'!$A$3:$G$17,5,FALSE),IF($G$5="F1",'Definición técnica de imagenes'!$E$15,'Definición técnica de imagenes'!$F$13)),'Definición técnica de imagenes'!$E$16),"")</f>
        <v/>
      </c>
      <c r="H24" s="14" t="str">
        <f t="shared" si="8"/>
        <v/>
      </c>
      <c r="I24" s="14" t="str">
        <f>IF(OR(B24&lt;&gt;"",J24&lt;&gt;""),IF($G$4="Recurso",IF(LEFT($G$5,1)="M",VLOOKUP($G$5,'Definición técnica de imagenes'!$A$3:$G$17,6,FALSE),IF($G$5="F1","","")),'Definición técnica de imagenes'!$F$16),"")</f>
        <v/>
      </c>
      <c r="J24" s="29"/>
      <c r="K24" s="19"/>
    </row>
    <row r="25" spans="1:11" s="12" customFormat="1" x14ac:dyDescent="0.25">
      <c r="A25" s="75"/>
      <c r="B25" s="26"/>
      <c r="C25" s="25" t="str">
        <f t="shared" si="6"/>
        <v/>
      </c>
      <c r="D25" s="14"/>
      <c r="E25" s="14"/>
      <c r="F25" s="14" t="str">
        <f t="shared" si="7"/>
        <v/>
      </c>
      <c r="G25" s="14" t="str">
        <f>IF(F25&lt;&gt;"",IF($G$4="Recurso",IF(LEFT($G$5,1)="M",VLOOKUP($G$5,'Definición técnica de imagenes'!$A$3:$G$17,5,FALSE),IF($G$5="F1",'Definición técnica de imagenes'!$E$15,'Definición técnica de imagenes'!$F$13)),'Definición técnica de imagenes'!$E$16),"")</f>
        <v/>
      </c>
      <c r="H25" s="14" t="str">
        <f t="shared" si="8"/>
        <v/>
      </c>
      <c r="I25" s="14" t="str">
        <f>IF(OR(B25&lt;&gt;"",J25&lt;&gt;""),IF($G$4="Recurso",IF(LEFT($G$5,1)="M",VLOOKUP($G$5,'Definición técnica de imagenes'!$A$3:$G$17,6,FALSE),IF($G$5="F1","","")),'Definición técnica de imagenes'!$F$16),"")</f>
        <v/>
      </c>
      <c r="J25" s="29"/>
      <c r="K25" s="19"/>
    </row>
    <row r="26" spans="1:11" s="12" customFormat="1" x14ac:dyDescent="0.25">
      <c r="A26" s="75"/>
      <c r="B26" s="26"/>
      <c r="C26" s="25" t="str">
        <f t="shared" si="6"/>
        <v/>
      </c>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IF(OR(B26&lt;&gt;"",J26&lt;&gt;""),IF($G$4="Recurso",IF(LEFT($G$5,1)="M",VLOOKUP($G$5,'Definición técnica de imagenes'!$A$3:$G$17,6,FALSE),IF($G$5="F1","","")),'Definición técnica de imagenes'!$F$16),"")</f>
        <v/>
      </c>
      <c r="J26" s="29"/>
      <c r="K26" s="15"/>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5"/>
      <c r="C28" s="25"/>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1"/>
      <c r="K28" s="15"/>
    </row>
    <row r="29" spans="1:11" s="12" customFormat="1" x14ac:dyDescent="0.25">
      <c r="A29" s="13"/>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25"/>
      <c r="C30" s="25"/>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5"/>
      <c r="C31" s="25"/>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9">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0">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9"/>
        <v/>
      </c>
      <c r="G71" s="14" t="str">
        <f>IF(F71&lt;&gt;"",IF($G$4="Recurso",IF(LEFT($G$5,1)="M",VLOOKUP($G$5,'Definición técnica de imagenes'!$A$3:$G$17,5,FALSE),IF($G$5="F1",'Definición técnica de imagenes'!$E$15,'Definición técnica de imagenes'!$F$13)),'Definición técnica de imagenes'!$E$16),"")</f>
        <v/>
      </c>
      <c r="H71" s="14" t="str">
        <f t="shared" si="10"/>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9"/>
        <v/>
      </c>
      <c r="G72" s="14" t="str">
        <f>IF(F72&lt;&gt;"",IF($G$4="Recurso",IF(LEFT($G$5,1)="M",VLOOKUP($G$5,'Definición técnica de imagenes'!$A$3:$G$17,5,FALSE),IF($G$5="F1",'Definición técnica de imagenes'!$E$15,'Definición técnica de imagenes'!$F$13)),'Definición técnica de imagenes'!$E$16),"")</f>
        <v/>
      </c>
      <c r="H72" s="14" t="str">
        <f t="shared" si="10"/>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9"/>
        <v/>
      </c>
      <c r="G73" s="14" t="str">
        <f>IF(F73&lt;&gt;"",IF($G$4="Recurso",IF(LEFT($G$5,1)="M",VLOOKUP($G$5,'Definición técnica de imagenes'!$A$3:$G$17,5,FALSE),IF($G$5="F1",'Definición técnica de imagenes'!$E$15,'Definición técnica de imagenes'!$F$13)),'Definición técnica de imagenes'!$E$16),"")</f>
        <v/>
      </c>
      <c r="H73" s="14" t="str">
        <f t="shared" si="10"/>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9"/>
        <v/>
      </c>
      <c r="G74" s="14" t="str">
        <f>IF(F74&lt;&gt;"",IF($G$4="Recurso",IF(LEFT($G$5,1)="M",VLOOKUP($G$5,'Definición técnica de imagenes'!$A$3:$G$17,5,FALSE),IF($G$5="F1",'Definición técnica de imagenes'!$E$15,'Definición técnica de imagenes'!$F$13)),'Definición técnica de imagenes'!$E$16),"")</f>
        <v/>
      </c>
      <c r="H74" s="14" t="str">
        <f t="shared" si="10"/>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9"/>
        <v/>
      </c>
      <c r="G75" s="14" t="str">
        <f>IF(F75&lt;&gt;"",IF($G$4="Recurso",IF(LEFT($G$5,1)="M",VLOOKUP($G$5,'Definición técnica de imagenes'!$A$3:$G$17,5,FALSE),IF($G$5="F1",'Definición técnica de imagenes'!$E$15,'Definición técnica de imagenes'!$F$13)),'Definición técnica de imagenes'!$E$16),"")</f>
        <v/>
      </c>
      <c r="H75" s="14" t="str">
        <f t="shared" si="10"/>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9"/>
        <v/>
      </c>
      <c r="G76" s="14" t="str">
        <f>IF(F76&lt;&gt;"",IF($G$4="Recurso",IF(LEFT($G$5,1)="M",VLOOKUP($G$5,'Definición técnica de imagenes'!$A$3:$G$17,5,FALSE),IF($G$5="F1",'Definición técnica de imagenes'!$E$15,'Definición técnica de imagenes'!$F$13)),'Definición técnica de imagenes'!$E$16),"")</f>
        <v/>
      </c>
      <c r="H76" s="14" t="str">
        <f t="shared" si="10"/>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9"/>
        <v/>
      </c>
      <c r="G77" s="14" t="str">
        <f>IF(F77&lt;&gt;"",IF($G$4="Recurso",IF(LEFT($G$5,1)="M",VLOOKUP($G$5,'Definición técnica de imagenes'!$A$3:$G$17,5,FALSE),IF($G$5="F1",'Definición técnica de imagenes'!$E$15,'Definición técnica de imagenes'!$F$13)),'Definición técnica de imagenes'!$E$16),"")</f>
        <v/>
      </c>
      <c r="H77" s="14" t="str">
        <f t="shared" si="10"/>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9"/>
        <v/>
      </c>
      <c r="G78" s="14" t="str">
        <f>IF(F78&lt;&gt;"",IF($G$4="Recurso",IF(LEFT($G$5,1)="M",VLOOKUP($G$5,'Definición técnica de imagenes'!$A$3:$G$17,5,FALSE),IF($G$5="F1",'Definición técnica de imagenes'!$E$15,'Definición técnica de imagenes'!$F$13)),'Definición técnica de imagenes'!$E$16),"")</f>
        <v/>
      </c>
      <c r="H78" s="14" t="str">
        <f t="shared" si="10"/>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9"/>
        <v/>
      </c>
      <c r="G79" s="14" t="str">
        <f>IF(F79&lt;&gt;"",IF($G$4="Recurso",IF(LEFT($G$5,1)="M",VLOOKUP($G$5,'Definición técnica de imagenes'!$A$3:$G$17,5,FALSE),IF($G$5="F1",'Definición técnica de imagenes'!$E$15,'Definición técnica de imagenes'!$F$13)),'Definición técnica de imagenes'!$E$16),"")</f>
        <v/>
      </c>
      <c r="H79" s="14" t="str">
        <f t="shared" si="10"/>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9"/>
        <v/>
      </c>
      <c r="G80" s="14" t="str">
        <f>IF(F80&lt;&gt;"",IF($G$4="Recurso",IF(LEFT($G$5,1)="M",VLOOKUP($G$5,'Definición técnica de imagenes'!$A$3:$G$17,5,FALSE),IF($G$5="F1",'Definición técnica de imagenes'!$E$15,'Definición técnica de imagenes'!$F$13)),'Definición técnica de imagenes'!$E$16),"")</f>
        <v/>
      </c>
      <c r="H80" s="14" t="str">
        <f t="shared" si="10"/>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9"/>
        <v/>
      </c>
      <c r="G81" s="14" t="str">
        <f>IF(F81&lt;&gt;"",IF($G$4="Recurso",IF(LEFT($G$5,1)="M",VLOOKUP($G$5,'Definición técnica de imagenes'!$A$3:$G$17,5,FALSE),IF($G$5="F1",'Definición técnica de imagenes'!$E$15,'Definición técnica de imagenes'!$F$13)),'Definición técnica de imagenes'!$E$16),"")</f>
        <v/>
      </c>
      <c r="H81" s="14" t="str">
        <f t="shared" si="10"/>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9"/>
        <v/>
      </c>
      <c r="G82" s="14" t="str">
        <f>IF(F82&lt;&gt;"",IF($G$4="Recurso",IF(LEFT($G$5,1)="M",VLOOKUP($G$5,'Definición técnica de imagenes'!$A$3:$G$17,5,FALSE),IF($G$5="F1",'Definición técnica de imagenes'!$E$15,'Definición técnica de imagenes'!$F$13)),'Definición técnica de imagenes'!$E$16),"")</f>
        <v/>
      </c>
      <c r="H82" s="14" t="str">
        <f t="shared" si="10"/>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9"/>
        <v/>
      </c>
      <c r="G83" s="14" t="str">
        <f>IF(F83&lt;&gt;"",IF($G$4="Recurso",IF(LEFT($G$5,1)="M",VLOOKUP($G$5,'Definición técnica de imagenes'!$A$3:$G$17,5,FALSE),IF($G$5="F1",'Definición técnica de imagenes'!$E$15,'Definición técnica de imagenes'!$F$13)),'Definición técnica de imagenes'!$E$16),"")</f>
        <v/>
      </c>
      <c r="H83" s="14" t="str">
        <f t="shared" si="10"/>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9"/>
        <v/>
      </c>
      <c r="G84" s="14" t="str">
        <f>IF(F84&lt;&gt;"",IF($G$4="Recurso",IF(LEFT($G$5,1)="M",VLOOKUP($G$5,'Definición técnica de imagenes'!$A$3:$G$17,5,FALSE),IF($G$5="F1",'Definición técnica de imagenes'!$E$15,'Definición técnica de imagenes'!$F$13)),'Definición técnica de imagenes'!$E$16),"")</f>
        <v/>
      </c>
      <c r="H84" s="14" t="str">
        <f t="shared" si="10"/>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9"/>
        <v/>
      </c>
      <c r="G85" s="14" t="str">
        <f>IF(F85&lt;&gt;"",IF($G$4="Recurso",IF(LEFT($G$5,1)="M",VLOOKUP($G$5,'Definición técnica de imagenes'!$A$3:$G$17,5,FALSE),IF($G$5="F1",'Definición técnica de imagenes'!$E$15,'Definición técnica de imagenes'!$F$13)),'Definición técnica de imagenes'!$E$16),"")</f>
        <v/>
      </c>
      <c r="H85" s="14" t="str">
        <f t="shared" si="10"/>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9"/>
        <v/>
      </c>
      <c r="G86" s="14" t="str">
        <f>IF(F86&lt;&gt;"",IF($G$4="Recurso",IF(LEFT($G$5,1)="M",VLOOKUP($G$5,'Definición técnica de imagenes'!$A$3:$G$17,5,FALSE),IF($G$5="F1",'Definición técnica de imagenes'!$E$15,'Definición técnica de imagenes'!$F$13)),'Definición técnica de imagenes'!$E$16),"")</f>
        <v/>
      </c>
      <c r="H86" s="14" t="str">
        <f t="shared" si="10"/>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9"/>
        <v/>
      </c>
      <c r="G87" s="14" t="str">
        <f>IF(F87&lt;&gt;"",IF($G$4="Recurso",IF(LEFT($G$5,1)="M",VLOOKUP($G$5,'Definición técnica de imagenes'!$A$3:$G$17,5,FALSE),IF($G$5="F1",'Definición técnica de imagenes'!$E$15,'Definición técnica de imagenes'!$F$13)),'Definición técnica de imagenes'!$E$16),"")</f>
        <v/>
      </c>
      <c r="H87" s="14" t="str">
        <f t="shared" si="10"/>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9"/>
        <v/>
      </c>
      <c r="G88" s="14" t="str">
        <f>IF(F88&lt;&gt;"",IF($G$4="Recurso",IF(LEFT($G$5,1)="M",VLOOKUP($G$5,'Definición técnica de imagenes'!$A$3:$G$17,5,FALSE),IF($G$5="F1",'Definición técnica de imagenes'!$E$15,'Definición técnica de imagenes'!$F$13)),'Definición técnica de imagenes'!$E$16),"")</f>
        <v/>
      </c>
      <c r="H88" s="14" t="str">
        <f t="shared" si="10"/>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9"/>
        <v/>
      </c>
      <c r="G89" s="14" t="str">
        <f>IF(F89&lt;&gt;"",IF($G$4="Recurso",IF(LEFT($G$5,1)="M",VLOOKUP($G$5,'Definición técnica de imagenes'!$A$3:$G$17,5,FALSE),IF($G$5="F1",'Definición técnica de imagenes'!$E$15,'Definición técnica de imagenes'!$F$13)),'Definición técnica de imagenes'!$E$16),"")</f>
        <v/>
      </c>
      <c r="H89" s="14" t="str">
        <f t="shared" si="10"/>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9"/>
        <v/>
      </c>
      <c r="G90" s="14" t="str">
        <f>IF(F90&lt;&gt;"",IF($G$4="Recurso",IF(LEFT($G$5,1)="M",VLOOKUP($G$5,'Definición técnica de imagenes'!$A$3:$G$17,5,FALSE),IF($G$5="F1",'Definición técnica de imagenes'!$E$15,'Definición técnica de imagenes'!$F$13)),'Definición técnica de imagenes'!$E$16),"")</f>
        <v/>
      </c>
      <c r="H90" s="14" t="str">
        <f t="shared" si="10"/>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9"/>
        <v/>
      </c>
      <c r="G91" s="14" t="str">
        <f>IF(F91&lt;&gt;"",IF($G$4="Recurso",IF(LEFT($G$5,1)="M",VLOOKUP($G$5,'Definición técnica de imagenes'!$A$3:$G$17,5,FALSE),IF($G$5="F1",'Definición técnica de imagenes'!$E$15,'Definición técnica de imagenes'!$F$13)),'Definición técnica de imagenes'!$E$16),"")</f>
        <v/>
      </c>
      <c r="H91" s="14" t="str">
        <f t="shared" si="10"/>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9"/>
        <v/>
      </c>
      <c r="G92" s="14" t="str">
        <f>IF(F92&lt;&gt;"",IF($G$4="Recurso",IF(LEFT($G$5,1)="M",VLOOKUP($G$5,'Definición técnica de imagenes'!$A$3:$G$17,5,FALSE),IF($G$5="F1",'Definición técnica de imagenes'!$E$15,'Definición técnica de imagenes'!$F$13)),'Definición técnica de imagenes'!$E$16),"")</f>
        <v/>
      </c>
      <c r="H92" s="14" t="str">
        <f t="shared" si="10"/>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9"/>
        <v/>
      </c>
      <c r="G93" s="14" t="str">
        <f>IF(F93&lt;&gt;"",IF($G$4="Recurso",IF(LEFT($G$5,1)="M",VLOOKUP($G$5,'Definición técnica de imagenes'!$A$3:$G$17,5,FALSE),IF($G$5="F1",'Definición técnica de imagenes'!$E$15,'Definición técnica de imagenes'!$F$13)),'Definición técnica de imagenes'!$E$16),"")</f>
        <v/>
      </c>
      <c r="H93" s="14" t="str">
        <f t="shared" si="10"/>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9"/>
        <v/>
      </c>
      <c r="G94" s="14" t="str">
        <f>IF(F94&lt;&gt;"",IF($G$4="Recurso",IF(LEFT($G$5,1)="M",VLOOKUP($G$5,'Definición técnica de imagenes'!$A$3:$G$17,5,FALSE),IF($G$5="F1",'Definición técnica de imagenes'!$E$15,'Definición técnica de imagenes'!$F$13)),'Definición técnica de imagenes'!$E$16),"")</f>
        <v/>
      </c>
      <c r="H94" s="14" t="str">
        <f t="shared" si="10"/>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9"/>
        <v/>
      </c>
      <c r="G95" s="14" t="str">
        <f>IF(F95&lt;&gt;"",IF($G$4="Recurso",IF(LEFT($G$5,1)="M",VLOOKUP($G$5,'Definición técnica de imagenes'!$A$3:$G$17,5,FALSE),IF($G$5="F1",'Definición técnica de imagenes'!$E$15,'Definición técnica de imagenes'!$F$13)),'Definición técnica de imagenes'!$E$16),"")</f>
        <v/>
      </c>
      <c r="H95" s="14" t="str">
        <f t="shared" si="10"/>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9"/>
        <v/>
      </c>
      <c r="G96" s="14" t="str">
        <f>IF(F96&lt;&gt;"",IF($G$4="Recurso",IF(LEFT($G$5,1)="M",VLOOKUP($G$5,'Definición técnica de imagenes'!$A$3:$G$17,5,FALSE),IF($G$5="F1",'Definición técnica de imagenes'!$E$15,'Definición técnica de imagenes'!$F$13)),'Definición técnica de imagenes'!$E$16),"")</f>
        <v/>
      </c>
      <c r="H96" s="14" t="str">
        <f t="shared" si="10"/>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9"/>
        <v/>
      </c>
      <c r="G97" s="14" t="str">
        <f>IF(F97&lt;&gt;"",IF($G$4="Recurso",IF(LEFT($G$5,1)="M",VLOOKUP($G$5,'Definición técnica de imagenes'!$A$3:$G$17,5,FALSE),IF($G$5="F1",'Definición técnica de imagenes'!$E$15,'Definición técnica de imagenes'!$F$13)),'Definición técnica de imagenes'!$E$16),"")</f>
        <v/>
      </c>
      <c r="H97" s="14" t="str">
        <f t="shared" si="10"/>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9"/>
        <v/>
      </c>
      <c r="G98" s="14" t="str">
        <f>IF(F98&lt;&gt;"",IF($G$4="Recurso",IF(LEFT($G$5,1)="M",VLOOKUP($G$5,'Definición técnica de imagenes'!$A$3:$G$17,5,FALSE),IF($G$5="F1",'Definición técnica de imagenes'!$E$15,'Definición técnica de imagenes'!$F$13)),'Definición técnica de imagenes'!$E$16),"")</f>
        <v/>
      </c>
      <c r="H98" s="14" t="str">
        <f t="shared" si="10"/>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9"/>
        <v/>
      </c>
      <c r="G99" s="14" t="str">
        <f>IF(F99&lt;&gt;"",IF($G$4="Recurso",IF(LEFT($G$5,1)="M",VLOOKUP($G$5,'Definición técnica de imagenes'!$A$3:$G$17,5,FALSE),IF($G$5="F1",'Definición técnica de imagenes'!$E$15,'Definición técnica de imagenes'!$F$13)),'Definición técnica de imagenes'!$E$16),"")</f>
        <v/>
      </c>
      <c r="H99" s="14" t="str">
        <f t="shared" si="10"/>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01" t="s">
        <v>39</v>
      </c>
      <c r="B1" s="102"/>
      <c r="C1" s="102"/>
      <c r="D1" s="102"/>
      <c r="E1" s="102"/>
      <c r="F1" s="103"/>
    </row>
    <row r="2" spans="1:11" x14ac:dyDescent="0.25">
      <c r="A2" s="41" t="s">
        <v>43</v>
      </c>
      <c r="B2" s="42"/>
      <c r="C2" s="104" t="s">
        <v>14</v>
      </c>
      <c r="D2" s="105"/>
      <c r="E2" s="106"/>
      <c r="F2" s="43"/>
    </row>
    <row r="3" spans="1:11" ht="63" x14ac:dyDescent="0.25">
      <c r="A3" s="44" t="s">
        <v>44</v>
      </c>
      <c r="B3" s="42"/>
      <c r="C3" s="110" t="s">
        <v>15</v>
      </c>
      <c r="D3" s="111"/>
      <c r="E3" s="112"/>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13" t="str">
        <f>CONCATENATE(H21,"_",I21,"_",J21,"_CO")</f>
        <v>LE_07_04_CO</v>
      </c>
      <c r="E5" s="114"/>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99" t="str">
        <f>CONCATENATE("SolicitudGrafica_",D5,".xls")</f>
        <v>SolicitudGrafica_LE_07_04_CO.xls</v>
      </c>
      <c r="E7" s="99"/>
      <c r="F7" s="100"/>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101" t="s">
        <v>42</v>
      </c>
      <c r="B13" s="102"/>
      <c r="C13" s="102"/>
      <c r="D13" s="102"/>
      <c r="E13" s="102"/>
      <c r="F13" s="103"/>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104" t="s">
        <v>50</v>
      </c>
      <c r="D15" s="105"/>
      <c r="E15" s="105"/>
      <c r="F15" s="106"/>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107" t="str">
        <f>CONCATENATE(H21,"_",I21,"_",J21,"_",K45)</f>
        <v>LE_07_04_REC10</v>
      </c>
      <c r="E17" s="108"/>
      <c r="F17" s="109"/>
      <c r="J17" s="33">
        <v>14</v>
      </c>
      <c r="K17" s="33">
        <v>14</v>
      </c>
    </row>
    <row r="18" spans="1:11" ht="79.5" thickBot="1" x14ac:dyDescent="0.3">
      <c r="A18" s="44" t="s">
        <v>49</v>
      </c>
      <c r="B18" s="42"/>
      <c r="C18" s="73" t="s">
        <v>145</v>
      </c>
      <c r="D18" s="99" t="str">
        <f>CONCATENATE("SolicitudGrafica_",D17,".xls")</f>
        <v>SolicitudGrafica_LE_07_04_REC10.xls</v>
      </c>
      <c r="E18" s="99"/>
      <c r="F18" s="100"/>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2015-04-20T04:19:59Z</dcterms:modified>
</cp:coreProperties>
</file>