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D:\Documents\GitHub\Matematicas\fuentes\contenidos\grado07\guion01\"/>
    </mc:Choice>
  </mc:AlternateContent>
  <bookViews>
    <workbookView xWindow="0" yWindow="0" windowWidth="19200" windowHeight="8955" tabRatio="500"/>
  </bookViews>
  <sheets>
    <sheet name="Solicitud gráfica" sheetId="1" r:id="rId1"/>
    <sheet name="Ayuda" sheetId="2" r:id="rId2"/>
    <sheet name="Definición técnica de imagenes" sheetId="3" r:id="rId3"/>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 i="1"/>
  <c r="D18" i="2"/>
  <c r="D7" i="2"/>
  <c r="F11" i="1"/>
  <c r="G11" i="1"/>
  <c r="F12" i="1"/>
  <c r="G12" i="1"/>
  <c r="F13" i="1"/>
  <c r="G13" i="1"/>
  <c r="F14" i="1"/>
  <c r="G14" i="1"/>
  <c r="F15" i="1"/>
  <c r="G15" i="1"/>
  <c r="F16" i="1"/>
  <c r="G16" i="1"/>
  <c r="F17" i="1"/>
  <c r="G17" i="1"/>
  <c r="F18" i="1"/>
  <c r="G18" i="1"/>
  <c r="F19" i="1"/>
  <c r="G19" i="1"/>
  <c r="F20" i="1"/>
  <c r="G20" i="1"/>
  <c r="F21" i="1"/>
  <c r="G21" i="1"/>
  <c r="F22" i="1"/>
  <c r="G22" i="1"/>
  <c r="F23" i="1"/>
  <c r="G23" i="1"/>
  <c r="F24" i="1"/>
  <c r="G24" i="1"/>
  <c r="F25" i="1"/>
  <c r="G25" i="1"/>
  <c r="F26" i="1"/>
  <c r="G26" i="1"/>
  <c r="F27" i="1"/>
  <c r="G27" i="1"/>
  <c r="F28" i="1"/>
  <c r="G28" i="1"/>
  <c r="F29" i="1"/>
  <c r="G29" i="1"/>
  <c r="F30" i="1"/>
  <c r="G30" i="1"/>
  <c r="F31" i="1"/>
  <c r="G31" i="1"/>
  <c r="F32" i="1"/>
  <c r="G32" i="1"/>
  <c r="F33" i="1"/>
  <c r="G33" i="1"/>
  <c r="F34" i="1"/>
  <c r="G34" i="1"/>
  <c r="F35" i="1"/>
  <c r="G35" i="1"/>
  <c r="F36" i="1"/>
  <c r="G36" i="1"/>
  <c r="F37" i="1"/>
  <c r="G37" i="1"/>
  <c r="F38" i="1"/>
  <c r="G38" i="1"/>
  <c r="F39" i="1"/>
  <c r="G39" i="1"/>
  <c r="F40" i="1"/>
  <c r="G40" i="1"/>
  <c r="F41" i="1"/>
  <c r="G41" i="1"/>
  <c r="F42" i="1"/>
  <c r="G42" i="1"/>
  <c r="F43" i="1"/>
  <c r="G43" i="1"/>
  <c r="F44" i="1"/>
  <c r="G44" i="1"/>
  <c r="F45" i="1"/>
  <c r="G45" i="1"/>
  <c r="F46" i="1"/>
  <c r="G46" i="1"/>
  <c r="F47" i="1"/>
  <c r="G47" i="1"/>
  <c r="F48" i="1"/>
  <c r="G48" i="1"/>
  <c r="F49" i="1"/>
  <c r="G49" i="1"/>
  <c r="F50" i="1"/>
  <c r="G50" i="1"/>
  <c r="F51" i="1"/>
  <c r="G51" i="1"/>
  <c r="F52" i="1"/>
  <c r="G52" i="1"/>
  <c r="F53" i="1"/>
  <c r="G53" i="1"/>
  <c r="F54" i="1"/>
  <c r="G54" i="1"/>
  <c r="F55" i="1"/>
  <c r="G55" i="1"/>
  <c r="F56" i="1"/>
  <c r="G56" i="1"/>
  <c r="F57" i="1"/>
  <c r="G57" i="1"/>
  <c r="F58" i="1"/>
  <c r="G58" i="1"/>
  <c r="F59" i="1"/>
  <c r="G59" i="1"/>
  <c r="F60" i="1"/>
  <c r="G60" i="1"/>
  <c r="F61" i="1"/>
  <c r="G61" i="1"/>
  <c r="F62" i="1"/>
  <c r="G62" i="1"/>
  <c r="F63" i="1"/>
  <c r="G63" i="1"/>
  <c r="F64" i="1"/>
  <c r="G64" i="1"/>
  <c r="F65" i="1"/>
  <c r="G65" i="1"/>
  <c r="F66" i="1"/>
  <c r="G66" i="1"/>
  <c r="F67" i="1"/>
  <c r="G67" i="1"/>
  <c r="F68" i="1"/>
  <c r="G68" i="1"/>
  <c r="F69" i="1"/>
  <c r="G69" i="1"/>
  <c r="F70" i="1"/>
  <c r="G70" i="1"/>
  <c r="F71" i="1"/>
  <c r="G71" i="1"/>
  <c r="F72" i="1"/>
  <c r="G72" i="1"/>
  <c r="F73" i="1"/>
  <c r="G73" i="1"/>
  <c r="F74" i="1"/>
  <c r="G74" i="1"/>
  <c r="F75" i="1"/>
  <c r="G75" i="1"/>
  <c r="F76" i="1"/>
  <c r="G76" i="1"/>
  <c r="F77" i="1"/>
  <c r="G77" i="1"/>
  <c r="F78" i="1"/>
  <c r="G78" i="1"/>
  <c r="F79" i="1"/>
  <c r="G79" i="1"/>
  <c r="F80" i="1"/>
  <c r="G80" i="1"/>
  <c r="F81" i="1"/>
  <c r="G81" i="1"/>
  <c r="F82" i="1"/>
  <c r="G82" i="1"/>
  <c r="F83" i="1"/>
  <c r="G83" i="1"/>
  <c r="F84" i="1"/>
  <c r="G84" i="1"/>
  <c r="F85" i="1"/>
  <c r="G85" i="1"/>
  <c r="F86" i="1"/>
  <c r="G86" i="1"/>
  <c r="F87" i="1"/>
  <c r="G87" i="1"/>
  <c r="F88" i="1"/>
  <c r="G88" i="1"/>
  <c r="F89" i="1"/>
  <c r="G89" i="1"/>
  <c r="F90" i="1"/>
  <c r="G90" i="1"/>
  <c r="F91" i="1"/>
  <c r="G91" i="1"/>
  <c r="F92" i="1"/>
  <c r="G92" i="1"/>
  <c r="F93" i="1"/>
  <c r="G93" i="1"/>
  <c r="F94" i="1"/>
  <c r="G94" i="1"/>
  <c r="F95" i="1"/>
  <c r="G95" i="1"/>
  <c r="F96" i="1"/>
  <c r="G96" i="1"/>
  <c r="F97" i="1"/>
  <c r="G97" i="1"/>
  <c r="F98" i="1"/>
  <c r="G98" i="1"/>
  <c r="F99" i="1"/>
  <c r="G99" i="1"/>
  <c r="F100" i="1"/>
  <c r="G100" i="1"/>
  <c r="F101" i="1"/>
  <c r="G101" i="1"/>
  <c r="F102" i="1"/>
  <c r="G102" i="1"/>
  <c r="F103" i="1"/>
  <c r="G103" i="1"/>
  <c r="F104" i="1"/>
  <c r="G104" i="1"/>
  <c r="F105" i="1"/>
  <c r="G105" i="1"/>
  <c r="F106" i="1"/>
  <c r="G106" i="1"/>
  <c r="F107" i="1"/>
  <c r="G107" i="1"/>
  <c r="F108" i="1"/>
  <c r="G108" i="1"/>
  <c r="F10" i="1"/>
  <c r="A12" i="1"/>
  <c r="A13" i="1"/>
  <c r="A14" i="1"/>
  <c r="A15" i="1"/>
  <c r="A16" i="1"/>
  <c r="A17" i="1"/>
  <c r="A18" i="1"/>
  <c r="A19" i="1"/>
  <c r="A20" i="1"/>
  <c r="A21" i="1"/>
  <c r="A22" i="1"/>
  <c r="A23" i="1"/>
  <c r="A24" i="1"/>
  <c r="A25" i="1"/>
  <c r="A26" i="1"/>
  <c r="A27" i="1"/>
  <c r="A28" i="1"/>
  <c r="A29" i="1"/>
  <c r="A30" i="1"/>
  <c r="A11" i="1"/>
  <c r="C11" i="1"/>
  <c r="C12" i="1"/>
  <c r="C13" i="1"/>
  <c r="C14" i="1"/>
  <c r="C15" i="1"/>
  <c r="C16" i="1"/>
  <c r="C17" i="1"/>
  <c r="C18" i="1"/>
  <c r="C19" i="1"/>
  <c r="C20" i="1"/>
  <c r="C21" i="1"/>
  <c r="C22" i="1"/>
  <c r="C10" i="1"/>
  <c r="F5" i="1"/>
  <c r="I21" i="2"/>
  <c r="K45" i="2"/>
  <c r="H21" i="2"/>
  <c r="J21" i="2"/>
  <c r="D17" i="2"/>
  <c r="D5" i="2"/>
  <c r="G10" i="1"/>
</calcChain>
</file>

<file path=xl/sharedStrings.xml><?xml version="1.0" encoding="utf-8"?>
<sst xmlns="http://schemas.openxmlformats.org/spreadsheetml/2006/main" count="226" uniqueCount="154">
  <si>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</si>
  <si>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</si>
  <si>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</si>
  <si>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</si>
  <si>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</si>
  <si>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</si>
  <si>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</si>
  <si>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</si>
  <si>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</si>
  <si>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</si>
  <si>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</si>
  <si>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</si>
  <si>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</si>
  <si>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</si>
  <si>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</si>
  <si>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</si>
  <si>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</si>
  <si>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</si>
  <si>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</si>
  <si>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</si>
  <si>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</si>
  <si>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</si>
  <si>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</si>
  <si>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</si>
  <si>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</si>
  <si>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</si>
  <si>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</si>
  <si>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</si>
  <si>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</si>
  <si>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</si>
  <si>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</si>
  <si>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</si>
  <si>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</si>
  <si>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</si>
  <si>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</si>
  <si>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</si>
  <si>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</si>
  <si>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</si>
  <si>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</si>
  <si>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</si>
  <si>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</si>
  <si>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</si>
  <si>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</si>
  <si>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</si>
  <si>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</si>
  <si>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</si>
  <si>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</si>
  <si>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</si>
  <si>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</si>
  <si>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</si>
  <si>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</si>
  <si>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</si>
  <si>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</si>
  <si>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</si>
  <si>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</si>
  <si>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</si>
  <si>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</si>
  <si>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</si>
  <si>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</si>
  <si>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</si>
  <si>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</si>
  <si>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</si>
  <si>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</si>
  <si>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</si>
  <si>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</si>
  <si>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</si>
  <si>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</si>
  <si>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</si>
  <si>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</si>
  <si>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</si>
  <si>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</si>
  <si>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</si>
  <si>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</si>
  <si>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</si>
  <si>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</si>
  <si>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</si>
  <si>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</si>
  <si>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</si>
  <si>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</si>
  <si>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</si>
  <si>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</si>
  <si>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</si>
  <si>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</si>
  <si>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</si>
  <si>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</si>
  <si>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</si>
  <si>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</si>
  <si>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</si>
  <si>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</si>
  <si>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</si>
  <si>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</si>
  <si>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</si>
  <si>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</si>
  <si>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</si>
  <si>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</si>
  <si>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</si>
  <si>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</si>
  <si>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</si>
  <si>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</si>
  <si>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</si>
  <si>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</si>
  <si>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</si>
  <si>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</si>
  <si>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</si>
  <si>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</si>
  <si>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</si>
  <si>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</si>
  <si>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</si>
  <si>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</si>
  <si>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</si>
  <si>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</si>
  <si>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</si>
  <si>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</si>
  <si>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</si>
  <si>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</si>
  <si>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</si>
  <si>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</si>
  <si>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</si>
  <si>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</si>
  <si>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</si>
  <si>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</si>
  <si>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</si>
  <si>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</si>
  <si>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</si>
  <si>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</si>
  <si>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</si>
  <si>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</si>
  <si>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</si>
  <si>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</si>
  <si>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</si>
  <si>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</si>
  <si>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</si>
  <si>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</si>
  <si>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</si>
  <si>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</si>
  <si>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</si>
  <si>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</si>
  <si>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</si>
  <si>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</si>
  <si>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</si>
  <si>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</si>
  <si>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</si>
  <si>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</si>
  <si>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</si>
  <si>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</si>
  <si>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Números enteros</t>
  </si>
  <si>
    <t>Diana Shirley Velásquez Rojas</t>
  </si>
  <si>
    <t>F1</t>
  </si>
  <si>
    <t>Ver observaciones en la última columna</t>
  </si>
  <si>
    <t>Ilustración</t>
  </si>
  <si>
    <t>Horizontal</t>
  </si>
  <si>
    <t>Animación que explica cómo se representan los números enteros en una recta.</t>
  </si>
  <si>
    <t>MA_07_01_REC10</t>
  </si>
  <si>
    <t>El objetivo es construir una recta numérica como las que se han realizado para todo el guión 01; sin embargo, la animación lo hará paso a paso, por ello se requiere cada una de las siguientes ilustraciones:
Primera ilustración: Una línea recta sin nada, pero con las mismas características de las rectas que se han realizado para este guión.
Segunda ilustración:A la recta agregarle una punta de flecha a la derecha.
Tercera ilustración: a la anterior recta agregarle la punta de flecha a la izquierda.
Cuarta ilustración: hacer un punto en el centro de la anterior ilustración, el punto grueso y debajo del punto el número cero.
Quinta ilustración: la misma recta anterior pero no con un punto en el centro sino con una línea vertical como las de las rectas usadas en las demás rectas de este guión. También debajo va el cero.
Sexta ilustración: sobre la imagen anterior usando como marca la línea vertical dibujar nuevas marcas una a una hasta completar 4 marcas, van a la izquierda de 0 conservando la misma distancia una de otra. Tener cuidando que todas estén a la misma distancia. 
Séptima ilustración:  En la imagen anterior se van escribiendo los números -1,  -2,  -3 y  -4 debajo de  las marcas dibujadas hacia la izquierda de 0 Escribe los números enteros negativos desde – 1 hasta – 4 justo debajo de cada marca.
Octava ilustración: A la imagen anterior se agregan nuevas marcas sobre la línea hasta completar 4 marcas hacia la derecha de 0, conservando la misma distancia una de otra. Dibuja cuatro nuevas marcas, esta vez hacia la derecha del 0, cuidando que todas estén a la misma distancia. 
Novena ilustración: En la imagen anterior se van escribiendo los números 1,  2,  3 y  4 debajo de  las últimas marcas dibujadas hacia la derecha de 0 Ubica los enteros positivos desde 1 hasta 4.
Décima ilustración: Una recta numérica completa desde -7 hasta 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</si>
</sst>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2" x14ac:knownFonts="1">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9"/>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1">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6" fillId="0" borderId="5" xfId="0" applyFont="1" applyBorder="1" applyAlignment="1">
      <alignment horizontal="left" wrapText="1"/>
    </xf>
    <xf numFmtId="0" fontId="6" fillId="0" borderId="5" xfId="0" applyFont="1" applyBorder="1" applyAlignment="1">
      <alignment horizontal="left" vertical="center" wrapText="1"/>
    </xf>
    <xf numFmtId="0" fontId="7" fillId="0" borderId="5" xfId="0" applyFont="1" applyBorder="1" applyAlignment="1">
      <alignment horizontal="left" wrapText="1"/>
    </xf>
    <xf numFmtId="1" fontId="2" fillId="0" borderId="5" xfId="0" quotePrefix="1" applyNumberFormat="1" applyFont="1" applyFill="1" applyBorder="1" applyAlignment="1">
      <alignment horizontal="left" vertical="center" wrapText="1"/>
    </xf>
    <xf numFmtId="0" fontId="6" fillId="0" borderId="5" xfId="0" applyFont="1" applyBorder="1" applyAlignment="1">
      <alignment horizontal="left" vertical="center"/>
    </xf>
    <xf numFmtId="0" fontId="6" fillId="0" borderId="5" xfId="0" applyFont="1" applyBorder="1" applyAlignment="1">
      <alignment horizontal="left"/>
    </xf>
    <xf numFmtId="0" fontId="7" fillId="0" borderId="5" xfId="0" applyFont="1" applyBorder="1" applyAlignment="1">
      <alignment vertical="center" wrapText="1"/>
    </xf>
    <xf numFmtId="0" fontId="6" fillId="0" borderId="5" xfId="0" applyFont="1" applyFill="1" applyBorder="1" applyAlignment="1">
      <alignment horizontal="left" vertical="center" wrapText="1"/>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5" xfId="0" applyFont="1" applyFill="1" applyBorder="1" applyAlignment="1"/>
    <xf numFmtId="0" fontId="2" fillId="0" borderId="6" xfId="0" applyFont="1" applyFill="1" applyBorder="1" applyAlignment="1"/>
    <xf numFmtId="0" fontId="2" fillId="0" borderId="9" xfId="0" applyFont="1" applyFill="1" applyBorder="1" applyAlignment="1"/>
    <xf numFmtId="0" fontId="2" fillId="0" borderId="10" xfId="0" applyFont="1" applyFill="1" applyBorder="1" applyAlignment="1"/>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topLeftCell="D1" zoomScale="60" zoomScaleNormal="60" zoomScalePageLayoutView="140" workbookViewId="0">
      <pane ySplit="9" topLeftCell="A10" activePane="bottomLeft" state="frozen"/>
      <selection pane="bottomLeft" activeCell="L10" sqref="L10"/>
    </sheetView>
  </sheetViews>
  <sheetFormatPr baseColWidth="10" defaultColWidth="10.875" defaultRowHeight="13.5" x14ac:dyDescent="0.25"/>
  <cols>
    <col min="1" max="1" width="7.875" style="2" customWidth="1"/>
    <col min="2" max="2" width="21"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34.875" style="17" customWidth="1"/>
    <col min="11" max="11" width="92.875" style="17" bestFit="1" customWidth="1"/>
    <col min="12" max="12" width="20.375" style="2" customWidth="1"/>
    <col min="13" max="13" width="14.5" style="2" customWidth="1"/>
    <col min="14" max="16384" width="10.875" style="2"/>
  </cols>
  <sheetData>
    <row r="1" spans="1:16" ht="16.5" thickBot="1" x14ac:dyDescent="0.3">
      <c r="A1" s="1"/>
      <c r="B1" s="1"/>
      <c r="C1" s="1"/>
      <c r="D1" s="1"/>
      <c r="F1" s="1"/>
      <c r="G1" s="1"/>
      <c r="H1" s="56"/>
      <c r="I1" s="56"/>
      <c r="J1" s="16"/>
      <c r="K1" s="16"/>
    </row>
    <row r="2" spans="1:16" ht="15.75" x14ac:dyDescent="0.25">
      <c r="A2" s="1"/>
      <c r="B2" s="3" t="s">
        <v>129</v>
      </c>
      <c r="C2" s="87" t="s">
        <v>21</v>
      </c>
      <c r="D2" s="88"/>
      <c r="F2" s="80" t="s">
        <v>0</v>
      </c>
      <c r="G2" s="81"/>
      <c r="H2" s="56"/>
      <c r="I2" s="56"/>
      <c r="J2" s="16"/>
    </row>
    <row r="3" spans="1:16" ht="15.75" x14ac:dyDescent="0.25">
      <c r="A3" s="1"/>
      <c r="B3" s="4" t="s">
        <v>8</v>
      </c>
      <c r="C3" s="89">
        <v>7</v>
      </c>
      <c r="D3" s="90"/>
      <c r="F3" s="82">
        <v>42082</v>
      </c>
      <c r="G3" s="83"/>
      <c r="H3" s="56"/>
      <c r="I3" s="56"/>
      <c r="J3" s="16"/>
    </row>
    <row r="4" spans="1:16" ht="16.5" x14ac:dyDescent="0.3">
      <c r="A4" s="1"/>
      <c r="B4" s="4" t="s">
        <v>54</v>
      </c>
      <c r="C4" s="89" t="s">
        <v>145</v>
      </c>
      <c r="D4" s="90"/>
      <c r="E4" s="5"/>
      <c r="F4" s="55" t="s">
        <v>55</v>
      </c>
      <c r="G4" s="54" t="s">
        <v>56</v>
      </c>
      <c r="H4" s="56"/>
      <c r="I4" s="56"/>
      <c r="J4" s="16"/>
      <c r="K4" s="16"/>
    </row>
    <row r="5" spans="1:16" ht="16.5" thickBot="1" x14ac:dyDescent="0.3">
      <c r="A5" s="1"/>
      <c r="B5" s="6" t="s">
        <v>1</v>
      </c>
      <c r="C5" s="91" t="s">
        <v>146</v>
      </c>
      <c r="D5" s="92"/>
      <c r="E5" s="5"/>
      <c r="F5" s="53" t="str">
        <f>IF(G4="Recurso","Motor del recurso","")</f>
        <v>Motor del recurso</v>
      </c>
      <c r="G5" s="53" t="s">
        <v>147</v>
      </c>
      <c r="H5" s="56"/>
      <c r="I5" s="77"/>
      <c r="J5" s="16"/>
      <c r="K5" s="16"/>
    </row>
    <row r="6" spans="1:16" ht="16.5" thickBot="1" x14ac:dyDescent="0.3">
      <c r="A6" s="1"/>
      <c r="B6" s="1"/>
      <c r="C6" s="1"/>
      <c r="D6" s="1"/>
      <c r="E6" s="7"/>
      <c r="F6" s="1"/>
      <c r="G6" s="1"/>
      <c r="H6" s="56"/>
      <c r="I6" s="56"/>
      <c r="J6" s="16"/>
      <c r="K6" s="16"/>
    </row>
    <row r="7" spans="1:16" ht="15" customHeight="1" x14ac:dyDescent="0.25">
      <c r="A7" s="1"/>
      <c r="B7" s="40" t="s">
        <v>40</v>
      </c>
      <c r="C7" s="8" t="s">
        <v>152</v>
      </c>
      <c r="D7" s="39" t="s">
        <v>39</v>
      </c>
      <c r="F7" s="1"/>
      <c r="G7" s="1"/>
      <c r="H7" s="1"/>
      <c r="I7" s="1"/>
      <c r="J7" s="16"/>
      <c r="K7" s="16"/>
    </row>
    <row r="8" spans="1:16" s="9" customFormat="1" ht="16.5" thickBot="1" x14ac:dyDescent="0.3">
      <c r="A8" s="10"/>
      <c r="B8" s="10"/>
      <c r="C8" s="10"/>
      <c r="D8" s="11"/>
      <c r="E8" s="11"/>
      <c r="F8" s="84" t="s">
        <v>62</v>
      </c>
      <c r="G8" s="85"/>
      <c r="H8" s="85"/>
      <c r="I8" s="86"/>
      <c r="J8" s="18"/>
      <c r="K8" s="12"/>
      <c r="L8" s="2"/>
      <c r="M8" s="2"/>
      <c r="N8" s="2"/>
      <c r="O8" s="2"/>
      <c r="P8" s="2"/>
    </row>
    <row r="9" spans="1:16" ht="26.25" thickBot="1" x14ac:dyDescent="0.3">
      <c r="A9" s="36" t="s">
        <v>2</v>
      </c>
      <c r="B9" s="25" t="s">
        <v>9</v>
      </c>
      <c r="C9" s="24" t="s">
        <v>3</v>
      </c>
      <c r="D9" s="24" t="s">
        <v>4</v>
      </c>
      <c r="E9" s="24" t="s">
        <v>5</v>
      </c>
      <c r="F9" s="76" t="s">
        <v>61</v>
      </c>
      <c r="G9" s="76" t="s">
        <v>59</v>
      </c>
      <c r="H9" s="76" t="s">
        <v>60</v>
      </c>
      <c r="I9" s="76" t="s">
        <v>121</v>
      </c>
      <c r="J9" s="25" t="s">
        <v>6</v>
      </c>
      <c r="K9" s="26" t="s">
        <v>7</v>
      </c>
    </row>
    <row r="10" spans="1:16" s="12" customFormat="1" ht="409.5" x14ac:dyDescent="0.25">
      <c r="A10" s="13">
        <v>10</v>
      </c>
      <c r="B10" s="27" t="s">
        <v>148</v>
      </c>
      <c r="C10" s="27" t="str">
        <f>IF(OR(B10&lt;&gt;"",J10&lt;&gt;""),IF($G$4="Recurso",CONCATENATE($G$4," ",$G$5),$G$4),"")</f>
        <v>Recurso F1</v>
      </c>
      <c r="D10" s="14" t="s">
        <v>149</v>
      </c>
      <c r="E10" s="14" t="s">
        <v>150</v>
      </c>
      <c r="F10" s="14" t="str">
        <f>IF(OR(B10&lt;&gt;"",J10&lt;&gt;""),CONCATENATE($C$7,"_",$A10,IF($G$4="Cuaderno de Estudio","_small",CONCATENATE(IF(I10="","","n"),IF(LEFT($G$5,1)="F",".jpg",".png")))),"")</f>
        <v>MA_07_01_REC10_10.jpg</v>
      </c>
      <c r="G10" s="14" t="str">
        <f>IF(F10&lt;&gt;"",IF($G$4="Recurso",IF(LEFT($G$5,1)="M",VLOOKUP($G$5,'Definición técnica de imagenes'!$A$3:$G$17,5,FALSE),IF($G$5="F1",'Definición técnica de imagenes'!$E$15,'Definición técnica de imagenes'!$F$13)),'Definición técnica de imagenes'!$E$16),"")</f>
        <v>950 x 608 px</v>
      </c>
      <c r="H10" s="14" t="str">
        <f>IF(AND(I10&lt;&gt;"",I10&lt;&gt;0),IF(OR(B10&lt;&gt;"",J10&lt;&gt;""),CONCATENATE($C$7,"_",$A10,IF($G$4="Cuaderno de Estudio","_zoom",CONCATENATE("a",IF(LEFT($G$5,1)="F",".jpg",".png")))),""),"")</f>
        <v/>
      </c>
      <c r="I10" s="14" t="str">
        <f>IF(OR(B10&lt;&gt;"",J10&lt;&gt;""),IF($G$4="Recurso",IF(LEFT($G$5,1)="M",IF(VLOOKUP($G$5,'Definición técnica de imagenes'!$A$3:$G$17,6,FALSE)=0,"",VLOOKUP($G$5,'Definición técnica de imagenes'!$A$3:$G$17,6,FALSE)),IF($G$5="F1","","")),'Definición técnica de imagenes'!$F$16),"")</f>
        <v/>
      </c>
      <c r="J10" s="14" t="s">
        <v>151</v>
      </c>
      <c r="K10" s="19" t="s">
        <v>153</v>
      </c>
    </row>
    <row r="11" spans="1:16" s="12" customFormat="1" ht="13.9" customHeight="1" x14ac:dyDescent="0.25">
      <c r="A11" s="13" t="str">
        <f>IF(OR(B11&lt;&gt;"",J11&lt;&gt;""),CONCATENATE(LEFT(A10,3),IF(MID(A10,4,2)+1&lt;10,CONCATENATE("0",MID(A10,4,2)+1))),"")</f>
        <v/>
      </c>
      <c r="B11" s="28"/>
      <c r="C11" s="27" t="str">
        <f t="shared" ref="C11:C22" si="0">IF(OR(B11&lt;&gt;"",J11&lt;&gt;""),IF($G$4="Recurso",CONCATENATE($G$4," ",$G$5),$G$4),"")</f>
        <v/>
      </c>
      <c r="D11" s="14"/>
      <c r="E11" s="14"/>
      <c r="F11" s="14" t="str">
        <f t="shared" ref="F11:F74" si="1">IF(OR(B11&lt;&gt;"",J11&lt;&gt;""),CONCATENATE($C$7,"_",$A11,IF($G$4="Cuaderno de Estudio","_small",CONCATENATE(IF(I11="","","n"),IF(LEFT($G$5,1)="F",".jpg",".png")))),"")</f>
        <v/>
      </c>
      <c r="G11" s="14" t="str">
        <f>IF(F11&lt;&gt;"",IF($G$4="Recurso",IF(LEFT($G$5,1)="M",VLOOKUP($G$5,'Definición técnica de imagenes'!$A$3:$G$17,5,FALSE),IF($G$5="F1",'Definición técnica de imagenes'!$E$15,'Definición técnica de imagenes'!$F$13)),'Definición técnica de imagenes'!$E$16),"")</f>
        <v/>
      </c>
      <c r="H11" s="14" t="str">
        <f t="shared" ref="H11:H74" si="2">IF(AND(I11&lt;&gt;"",I11&lt;&gt;0),IF(OR(B11&lt;&gt;"",J11&lt;&gt;""),CONCATENATE($C$7,"_",$A11,IF($G$4="Cuaderno de Estudio","_zoom",CONCATENATE("a",IF(LEFT($G$5,1)="F",".jpg",".png")))),""),"")</f>
        <v/>
      </c>
      <c r="I11" s="14" t="str">
        <f>IF(OR(B11&lt;&gt;"",J11&lt;&gt;""),IF($G$4="Recurso",IF(LEFT($G$5,1)="M",IF(VLOOKUP($G$5,'Definición técnica de imagenes'!$A$3:$G$17,6,FALSE)=0,"",VLOOKUP($G$5,'Definición técnica de imagenes'!$A$3:$G$17,6,FALSE)),IF($G$5="F1","","")),'Definición técnica de imagenes'!$F$16),"")</f>
        <v/>
      </c>
      <c r="J11" s="19"/>
      <c r="K11" s="15"/>
    </row>
    <row r="12" spans="1:16" s="12" customFormat="1" x14ac:dyDescent="0.25">
      <c r="A12" s="13" t="str">
        <f t="shared" ref="A12:A30" si="3">IF(OR(B12&lt;&gt;"",J12&lt;&gt;""),CONCATENATE(LEFT(A11,3),IF(MID(A11,4,2)+1&lt;10,CONCATENATE("0",MID(A11,4,2)+1))),"")</f>
        <v/>
      </c>
      <c r="B12" s="29"/>
      <c r="C12" s="27" t="str">
        <f t="shared" si="0"/>
        <v/>
      </c>
      <c r="D12" s="14"/>
      <c r="E12" s="14"/>
      <c r="F12" s="14" t="str">
        <f t="shared" si="1"/>
        <v/>
      </c>
      <c r="G12" s="14" t="str">
        <f>IF(F12&lt;&gt;"",IF($G$4="Recurso",IF(LEFT($G$5,1)="M",VLOOKUP($G$5,'Definición técnica de imagenes'!$A$3:$G$17,5,FALSE),IF($G$5="F1",'Definición técnica de imagenes'!$E$15,'Definición técnica de imagenes'!$F$13)),'Definición técnica de imagenes'!$E$16),"")</f>
        <v/>
      </c>
      <c r="H12" s="14" t="str">
        <f t="shared" si="2"/>
        <v/>
      </c>
      <c r="I12" s="14" t="str">
        <f>IF(OR(B12&lt;&gt;"",J12&lt;&gt;""),IF($G$4="Recurso",IF(LEFT($G$5,1)="M",IF(VLOOKUP($G$5,'Definición técnica de imagenes'!$A$3:$G$17,6,FALSE)=0,"",VLOOKUP($G$5,'Definición técnica de imagenes'!$A$3:$G$17,6,FALSE)),IF($G$5="F1","","")),'Definición técnica de imagenes'!$F$16),"")</f>
        <v/>
      </c>
      <c r="J12" s="19"/>
      <c r="K12" s="19"/>
    </row>
    <row r="13" spans="1:16" s="12" customFormat="1" x14ac:dyDescent="0.25">
      <c r="A13" s="13" t="str">
        <f t="shared" si="3"/>
        <v/>
      </c>
      <c r="B13" s="28"/>
      <c r="C13" s="27" t="str">
        <f t="shared" si="0"/>
        <v/>
      </c>
      <c r="D13" s="14"/>
      <c r="E13" s="14"/>
      <c r="F13" s="14" t="str">
        <f t="shared" si="1"/>
        <v/>
      </c>
      <c r="G13" s="14" t="str">
        <f>IF(F13&lt;&gt;"",IF($G$4="Recurso",IF(LEFT($G$5,1)="M",VLOOKUP($G$5,'Definición técnica de imagenes'!$A$3:$G$17,5,FALSE),IF($G$5="F1",'Definición técnica de imagenes'!$E$15,'Definición técnica de imagenes'!$F$13)),'Definición técnica de imagenes'!$E$16),"")</f>
        <v/>
      </c>
      <c r="H13" s="14" t="str">
        <f t="shared" si="2"/>
        <v/>
      </c>
      <c r="I13" s="14" t="str">
        <f>IF(OR(B13&lt;&gt;"",J13&lt;&gt;""),IF($G$4="Recurso",IF(LEFT($G$5,1)="M",IF(VLOOKUP($G$5,'Definición técnica de imagenes'!$A$3:$G$17,6,FALSE)=0,"",VLOOKUP($G$5,'Definición técnica de imagenes'!$A$3:$G$17,6,FALSE)),IF($G$5="F1","","")),'Definición técnica de imagenes'!$F$16),"")</f>
        <v/>
      </c>
      <c r="J13" s="19"/>
      <c r="K13" s="19"/>
    </row>
    <row r="14" spans="1:16" s="12" customFormat="1" x14ac:dyDescent="0.25">
      <c r="A14" s="13" t="str">
        <f t="shared" si="3"/>
        <v/>
      </c>
      <c r="B14" s="28"/>
      <c r="C14" s="27" t="str">
        <f t="shared" si="0"/>
        <v/>
      </c>
      <c r="D14" s="14"/>
      <c r="E14" s="14"/>
      <c r="F14" s="14" t="str">
        <f t="shared" si="1"/>
        <v/>
      </c>
      <c r="G14" s="14" t="str">
        <f>IF(F14&lt;&gt;"",IF($G$4="Recurso",IF(LEFT($G$5,1)="M",VLOOKUP($G$5,'Definición técnica de imagenes'!$A$3:$G$17,5,FALSE),IF($G$5="F1",'Definición técnica de imagenes'!$E$15,'Definición técnica de imagenes'!$F$13)),'Definición técnica de imagenes'!$E$16),"")</f>
        <v/>
      </c>
      <c r="H14" s="14" t="str">
        <f t="shared" si="2"/>
        <v/>
      </c>
      <c r="I14" s="14" t="str">
        <f>IF(OR(B14&lt;&gt;"",J14&lt;&gt;""),IF($G$4="Recurso",IF(LEFT($G$5,1)="M",IF(VLOOKUP($G$5,'Definición técnica de imagenes'!$A$3:$G$17,6,FALSE)=0,"",VLOOKUP($G$5,'Definición técnica de imagenes'!$A$3:$G$17,6,FALSE)),IF($G$5="F1","","")),'Definición técnica de imagenes'!$F$16),"")</f>
        <v/>
      </c>
      <c r="J14" s="19"/>
      <c r="K14" s="19"/>
    </row>
    <row r="15" spans="1:16" s="12" customFormat="1" x14ac:dyDescent="0.25">
      <c r="A15" s="13" t="str">
        <f t="shared" si="3"/>
        <v/>
      </c>
      <c r="B15" s="28"/>
      <c r="C15" s="27" t="str">
        <f t="shared" si="0"/>
        <v/>
      </c>
      <c r="D15" s="14"/>
      <c r="E15" s="14"/>
      <c r="F15" s="14" t="str">
        <f t="shared" si="1"/>
        <v/>
      </c>
      <c r="G15" s="14" t="str">
        <f>IF(F15&lt;&gt;"",IF($G$4="Recurso",IF(LEFT($G$5,1)="M",VLOOKUP($G$5,'Definición técnica de imagenes'!$A$3:$G$17,5,FALSE),IF($G$5="F1",'Definición técnica de imagenes'!$E$15,'Definición técnica de imagenes'!$F$13)),'Definición técnica de imagenes'!$E$16),"")</f>
        <v/>
      </c>
      <c r="H15" s="14" t="str">
        <f t="shared" si="2"/>
        <v/>
      </c>
      <c r="I15" s="14" t="str">
        <f>IF(OR(B15&lt;&gt;"",J15&lt;&gt;""),IF($G$4="Recurso",IF(LEFT($G$5,1)="M",IF(VLOOKUP($G$5,'Definición técnica de imagenes'!$A$3:$G$17,6,FALSE)=0,"",VLOOKUP($G$5,'Definición técnica de imagenes'!$A$3:$G$17,6,FALSE)),IF($G$5="F1","","")),'Definición técnica de imagenes'!$F$16),"")</f>
        <v/>
      </c>
      <c r="J15" s="21"/>
      <c r="K15" s="21"/>
    </row>
    <row r="16" spans="1:16" s="12" customFormat="1" ht="14.25" x14ac:dyDescent="0.3">
      <c r="A16" s="13" t="str">
        <f t="shared" si="3"/>
        <v/>
      </c>
      <c r="B16" s="28"/>
      <c r="C16" s="27" t="str">
        <f t="shared" si="0"/>
        <v/>
      </c>
      <c r="D16" s="14"/>
      <c r="E16" s="14"/>
      <c r="F16" s="14" t="str">
        <f t="shared" si="1"/>
        <v/>
      </c>
      <c r="G16" s="14" t="str">
        <f>IF(F16&lt;&gt;"",IF($G$4="Recurso",IF(LEFT($G$5,1)="M",VLOOKUP($G$5,'Definición técnica de imagenes'!$A$3:$G$17,5,FALSE),IF($G$5="F1",'Definición técnica de imagenes'!$E$15,'Definición técnica de imagenes'!$F$13)),'Definición técnica de imagenes'!$E$16),"")</f>
        <v/>
      </c>
      <c r="H16" s="14" t="str">
        <f t="shared" si="2"/>
        <v/>
      </c>
      <c r="I16" s="14" t="str">
        <f>IF(OR(B16&lt;&gt;"",J16&lt;&gt;""),IF($G$4="Recurso",IF(LEFT($G$5,1)="M",IF(VLOOKUP($G$5,'Definición técnica de imagenes'!$A$3:$G$17,6,FALSE)=0,"",VLOOKUP($G$5,'Definición técnica de imagenes'!$A$3:$G$17,6,FALSE)),IF($G$5="F1","","")),'Definición técnica de imagenes'!$F$16),"")</f>
        <v/>
      </c>
      <c r="J16" s="34"/>
      <c r="K16" s="37"/>
    </row>
    <row r="17" spans="1:11" s="12" customFormat="1" x14ac:dyDescent="0.25">
      <c r="A17" s="13" t="str">
        <f t="shared" si="3"/>
        <v/>
      </c>
      <c r="B17" s="28"/>
      <c r="C17" s="27" t="str">
        <f t="shared" si="0"/>
        <v/>
      </c>
      <c r="D17" s="14"/>
      <c r="E17" s="14"/>
      <c r="F17" s="14" t="str">
        <f t="shared" si="1"/>
        <v/>
      </c>
      <c r="G17" s="14" t="str">
        <f>IF(F17&lt;&gt;"",IF($G$4="Recurso",IF(LEFT($G$5,1)="M",VLOOKUP($G$5,'Definición técnica de imagenes'!$A$3:$G$17,5,FALSE),IF($G$5="F1",'Definición técnica de imagenes'!$E$15,'Definición técnica de imagenes'!$F$13)),'Definición técnica de imagenes'!$E$16),"")</f>
        <v/>
      </c>
      <c r="H17" s="14" t="str">
        <f t="shared" si="2"/>
        <v/>
      </c>
      <c r="I17" s="14" t="str">
        <f>IF(OR(B17&lt;&gt;"",J17&lt;&gt;""),IF($G$4="Recurso",IF(LEFT($G$5,1)="M",IF(VLOOKUP($G$5,'Definición técnica de imagenes'!$A$3:$G$17,6,FALSE)=0,"",VLOOKUP($G$5,'Definición técnica de imagenes'!$A$3:$G$17,6,FALSE)),IF($G$5="F1","","")),'Definición técnica de imagenes'!$F$16),"")</f>
        <v/>
      </c>
      <c r="J17" s="21"/>
      <c r="K17" s="21"/>
    </row>
    <row r="18" spans="1:11" s="12" customFormat="1" x14ac:dyDescent="0.25">
      <c r="A18" s="13" t="str">
        <f t="shared" si="3"/>
        <v/>
      </c>
      <c r="B18" s="28"/>
      <c r="C18" s="27" t="str">
        <f t="shared" si="0"/>
        <v/>
      </c>
      <c r="D18" s="14"/>
      <c r="E18" s="14"/>
      <c r="F18" s="14" t="str">
        <f t="shared" si="1"/>
        <v/>
      </c>
      <c r="G18" s="14" t="str">
        <f>IF(F18&lt;&gt;"",IF($G$4="Recurso",IF(LEFT($G$5,1)="M",VLOOKUP($G$5,'Definición técnica de imagenes'!$A$3:$G$17,5,FALSE),IF($G$5="F1",'Definición técnica de imagenes'!$E$15,'Definición técnica de imagenes'!$F$13)),'Definición técnica de imagenes'!$E$16),"")</f>
        <v/>
      </c>
      <c r="H18" s="14" t="str">
        <f t="shared" si="2"/>
        <v/>
      </c>
      <c r="I18" s="14" t="str">
        <f>IF(OR(B18&lt;&gt;"",J18&lt;&gt;""),IF($G$4="Recurso",IF(LEFT($G$5,1)="M",IF(VLOOKUP($G$5,'Definición técnica de imagenes'!$A$3:$G$17,6,FALSE)=0,"",VLOOKUP($G$5,'Definición técnica de imagenes'!$A$3:$G$17,6,FALSE)),IF($G$5="F1","","")),'Definición técnica de imagenes'!$F$16),"")</f>
        <v/>
      </c>
      <c r="J18" s="21"/>
      <c r="K18" s="21"/>
    </row>
    <row r="19" spans="1:11" s="12" customFormat="1" ht="14.25" x14ac:dyDescent="0.3">
      <c r="A19" s="13" t="str">
        <f t="shared" si="3"/>
        <v/>
      </c>
      <c r="B19" s="35"/>
      <c r="C19" s="27" t="str">
        <f t="shared" si="0"/>
        <v/>
      </c>
      <c r="D19" s="14"/>
      <c r="E19" s="14"/>
      <c r="F19" s="14" t="str">
        <f t="shared" si="1"/>
        <v/>
      </c>
      <c r="G19" s="14" t="str">
        <f>IF(F19&lt;&gt;"",IF($G$4="Recurso",IF(LEFT($G$5,1)="M",VLOOKUP($G$5,'Definición técnica de imagenes'!$A$3:$G$17,5,FALSE),IF($G$5="F1",'Definición técnica de imagenes'!$E$15,'Definición técnica de imagenes'!$F$13)),'Definición técnica de imagenes'!$E$16),"")</f>
        <v/>
      </c>
      <c r="H19" s="14" t="str">
        <f t="shared" si="2"/>
        <v/>
      </c>
      <c r="I19" s="14" t="str">
        <f>IF(OR(B19&lt;&gt;"",J19&lt;&gt;""),IF($G$4="Recurso",IF(LEFT($G$5,1)="M",IF(VLOOKUP($G$5,'Definición técnica de imagenes'!$A$3:$G$17,6,FALSE)=0,"",VLOOKUP($G$5,'Definición técnica de imagenes'!$A$3:$G$17,6,FALSE)),IF($G$5="F1","","")),'Definición técnica de imagenes'!$F$16),"")</f>
        <v/>
      </c>
      <c r="J19" s="34"/>
      <c r="K19" s="37"/>
    </row>
    <row r="20" spans="1:11" s="12" customFormat="1" x14ac:dyDescent="0.25">
      <c r="A20" s="13" t="str">
        <f t="shared" si="3"/>
        <v/>
      </c>
      <c r="B20" s="28"/>
      <c r="C20" s="27" t="str">
        <f t="shared" si="0"/>
        <v/>
      </c>
      <c r="D20" s="14"/>
      <c r="E20" s="14"/>
      <c r="F20" s="14" t="str">
        <f t="shared" si="1"/>
        <v/>
      </c>
      <c r="G20" s="14" t="str">
        <f>IF(F20&lt;&gt;"",IF($G$4="Recurso",IF(LEFT($G$5,1)="M",VLOOKUP($G$5,'Definición técnica de imagenes'!$A$3:$G$17,5,FALSE),IF($G$5="F1",'Definición técnica de imagenes'!$E$15,'Definición técnica de imagenes'!$F$13)),'Definición técnica de imagenes'!$E$16),"")</f>
        <v/>
      </c>
      <c r="H20" s="14" t="str">
        <f t="shared" si="2"/>
        <v/>
      </c>
      <c r="I20" s="14" t="str">
        <f>IF(OR(B20&lt;&gt;"",J20&lt;&gt;""),IF($G$4="Recurso",IF(LEFT($G$5,1)="M",IF(VLOOKUP($G$5,'Definición técnica de imagenes'!$A$3:$G$17,6,FALSE)=0,"",VLOOKUP($G$5,'Definición técnica de imagenes'!$A$3:$G$17,6,FALSE)),IF($G$5="F1","","")),'Definición técnica de imagenes'!$F$16),"")</f>
        <v/>
      </c>
      <c r="J20" s="19"/>
      <c r="K20" s="21"/>
    </row>
    <row r="21" spans="1:11" s="12" customFormat="1" x14ac:dyDescent="0.25">
      <c r="A21" s="13" t="str">
        <f t="shared" si="3"/>
        <v/>
      </c>
      <c r="B21" s="30"/>
      <c r="C21" s="27" t="str">
        <f t="shared" si="0"/>
        <v/>
      </c>
      <c r="D21" s="14"/>
      <c r="E21" s="14"/>
      <c r="F21" s="14" t="str">
        <f t="shared" si="1"/>
        <v/>
      </c>
      <c r="G21" s="14" t="str">
        <f>IF(F21&lt;&gt;"",IF($G$4="Recurso",IF(LEFT($G$5,1)="M",VLOOKUP($G$5,'Definición técnica de imagenes'!$A$3:$G$17,5,FALSE),IF($G$5="F1",'Definición técnica de imagenes'!$E$15,'Definición técnica de imagenes'!$F$13)),'Definición técnica de imagenes'!$E$16),"")</f>
        <v/>
      </c>
      <c r="H21" s="14" t="str">
        <f t="shared" si="2"/>
        <v/>
      </c>
      <c r="I21" s="14" t="str">
        <f>IF(OR(B21&lt;&gt;"",J21&lt;&gt;""),IF($G$4="Recurso",IF(LEFT($G$5,1)="M",IF(VLOOKUP($G$5,'Definición técnica de imagenes'!$A$3:$G$17,6,FALSE)=0,"",VLOOKUP($G$5,'Definición técnica de imagenes'!$A$3:$G$17,6,FALSE)),IF($G$5="F1","","")),'Definición técnica de imagenes'!$F$16),"")</f>
        <v/>
      </c>
      <c r="J21" s="21"/>
      <c r="K21" s="21"/>
    </row>
    <row r="22" spans="1:11" s="12" customFormat="1" x14ac:dyDescent="0.25">
      <c r="A22" s="13" t="str">
        <f t="shared" si="3"/>
        <v/>
      </c>
      <c r="B22" s="31"/>
      <c r="C22" s="27" t="str">
        <f t="shared" si="0"/>
        <v/>
      </c>
      <c r="D22" s="14"/>
      <c r="E22" s="14"/>
      <c r="F22" s="14" t="str">
        <f t="shared" si="1"/>
        <v/>
      </c>
      <c r="G22" s="14" t="str">
        <f>IF(F22&lt;&gt;"",IF($G$4="Recurso",IF(LEFT($G$5,1)="M",VLOOKUP($G$5,'Definición técnica de imagenes'!$A$3:$G$17,5,FALSE),IF($G$5="F1",'Definición técnica de imagenes'!$E$15,'Definición técnica de imagenes'!$F$13)),'Definición técnica de imagenes'!$E$16),"")</f>
        <v/>
      </c>
      <c r="H22" s="14" t="str">
        <f t="shared" si="2"/>
        <v/>
      </c>
      <c r="I22" s="14" t="str">
        <f>IF(OR(B22&lt;&gt;"",J22&lt;&gt;""),IF($G$4="Recurso",IF(LEFT($G$5,1)="M",IF(VLOOKUP($G$5,'Definición técnica de imagenes'!$A$3:$G$17,6,FALSE)=0,"",VLOOKUP($G$5,'Definición técnica de imagenes'!$A$3:$G$17,6,FALSE)),IF($G$5="F1","","")),'Definición técnica de imagenes'!$F$16),"")</f>
        <v/>
      </c>
      <c r="J22" s="14"/>
      <c r="K22" s="20"/>
    </row>
    <row r="23" spans="1:11" s="12" customFormat="1" x14ac:dyDescent="0.25">
      <c r="A23" s="13" t="str">
        <f t="shared" si="3"/>
        <v/>
      </c>
      <c r="B23" s="28"/>
      <c r="C23" s="28"/>
      <c r="D23" s="14"/>
      <c r="E23" s="14"/>
      <c r="F23" s="14" t="str">
        <f t="shared" si="1"/>
        <v/>
      </c>
      <c r="G23" s="14" t="str">
        <f>IF(F23&lt;&gt;"",IF($G$4="Recurso",IF(LEFT($G$5,1)="M",VLOOKUP($G$5,'Definición técnica de imagenes'!$A$3:$G$17,5,FALSE),IF($G$5="F1",'Definición técnica de imagenes'!$E$15,'Definición técnica de imagenes'!$F$13)),'Definición técnica de imagenes'!$E$16),"")</f>
        <v/>
      </c>
      <c r="H23" s="14" t="str">
        <f t="shared" si="2"/>
        <v/>
      </c>
      <c r="I23" s="14" t="str">
        <f>IF(OR(B23&lt;&gt;"",J23&lt;&gt;""),IF($G$4="Recurso",IF(LEFT($G$5,1)="M",IF(VLOOKUP($G$5,'Definición técnica de imagenes'!$A$3:$G$17,6,FALSE)=0,"",VLOOKUP($G$5,'Definición técnica de imagenes'!$A$3:$G$17,6,FALSE)),IF($G$5="F1","","")),'Definición técnica de imagenes'!$F$16),"")</f>
        <v/>
      </c>
      <c r="J23" s="19"/>
      <c r="K23" s="19"/>
    </row>
    <row r="24" spans="1:11" s="12" customFormat="1" x14ac:dyDescent="0.25">
      <c r="A24" s="13" t="str">
        <f t="shared" si="3"/>
        <v/>
      </c>
      <c r="B24" s="27"/>
      <c r="C24" s="27"/>
      <c r="D24" s="14"/>
      <c r="E24" s="14"/>
      <c r="F24" s="14" t="str">
        <f t="shared" si="1"/>
        <v/>
      </c>
      <c r="G24" s="14" t="str">
        <f>IF(F24&lt;&gt;"",IF($G$4="Recurso",IF(LEFT($G$5,1)="M",VLOOKUP($G$5,'Definición técnica de imagenes'!$A$3:$G$17,5,FALSE),IF($G$5="F1",'Definición técnica de imagenes'!$E$15,'Definición técnica de imagenes'!$F$13)),'Definición técnica de imagenes'!$E$16),"")</f>
        <v/>
      </c>
      <c r="H24" s="14" t="str">
        <f t="shared" si="2"/>
        <v/>
      </c>
      <c r="I24" s="14" t="str">
        <f>IF(OR(B24&lt;&gt;"",J24&lt;&gt;""),IF($G$4="Recurso",IF(LEFT($G$5,1)="M",IF(VLOOKUP($G$5,'Definición técnica de imagenes'!$A$3:$G$17,6,FALSE)=0,"",VLOOKUP($G$5,'Definición técnica de imagenes'!$A$3:$G$17,6,FALSE)),IF($G$5="F1","","")),'Definición técnica de imagenes'!$F$16),"")</f>
        <v/>
      </c>
      <c r="J24" s="14"/>
      <c r="K24" s="15"/>
    </row>
    <row r="25" spans="1:11" s="12" customFormat="1" x14ac:dyDescent="0.25">
      <c r="A25" s="13" t="str">
        <f t="shared" si="3"/>
        <v/>
      </c>
      <c r="B25" s="28"/>
      <c r="C25" s="28"/>
      <c r="D25" s="14"/>
      <c r="E25" s="14"/>
      <c r="F25" s="14" t="str">
        <f t="shared" si="1"/>
        <v/>
      </c>
      <c r="G25" s="14" t="str">
        <f>IF(F25&lt;&gt;"",IF($G$4="Recurso",IF(LEFT($G$5,1)="M",VLOOKUP($G$5,'Definición técnica de imagenes'!$A$3:$G$17,5,FALSE),IF($G$5="F1",'Definición técnica de imagenes'!$E$15,'Definición técnica de imagenes'!$F$13)),'Definición técnica de imagenes'!$E$16),"")</f>
        <v/>
      </c>
      <c r="H25" s="14" t="str">
        <f t="shared" si="2"/>
        <v/>
      </c>
      <c r="I25" s="14" t="str">
        <f>IF(OR(B25&lt;&gt;"",J25&lt;&gt;""),IF($G$4="Recurso",IF(LEFT($G$5,1)="M",IF(VLOOKUP($G$5,'Definición técnica de imagenes'!$A$3:$G$17,6,FALSE)=0,"",VLOOKUP($G$5,'Definición técnica de imagenes'!$A$3:$G$17,6,FALSE)),IF($G$5="F1","","")),'Definición técnica de imagenes'!$F$16),"")</f>
        <v/>
      </c>
      <c r="J25" s="14"/>
      <c r="K25" s="19"/>
    </row>
    <row r="26" spans="1:11" s="12" customFormat="1" x14ac:dyDescent="0.25">
      <c r="A26" s="13" t="str">
        <f t="shared" si="3"/>
        <v/>
      </c>
      <c r="B26" s="28"/>
      <c r="C26" s="28"/>
      <c r="D26" s="14"/>
      <c r="E26" s="14"/>
      <c r="F26" s="14" t="str">
        <f t="shared" si="1"/>
        <v/>
      </c>
      <c r="G26" s="14" t="str">
        <f>IF(F26&lt;&gt;"",IF($G$4="Recurso",IF(LEFT($G$5,1)="M",VLOOKUP($G$5,'Definición técnica de imagenes'!$A$3:$G$17,5,FALSE),IF($G$5="F1",'Definición técnica de imagenes'!$E$15,'Definición técnica de imagenes'!$F$13)),'Definición técnica de imagenes'!$E$16),"")</f>
        <v/>
      </c>
      <c r="H26" s="14" t="str">
        <f t="shared" si="2"/>
        <v/>
      </c>
      <c r="I26" s="14" t="str">
        <f>IF(OR(B26&lt;&gt;"",J26&lt;&gt;""),IF($G$4="Recurso",IF(LEFT($G$5,1)="M",IF(VLOOKUP($G$5,'Definición técnica de imagenes'!$A$3:$G$17,6,FALSE)=0,"",VLOOKUP($G$5,'Definición técnica de imagenes'!$A$3:$G$17,6,FALSE)),IF($G$5="F1","","")),'Definición técnica de imagenes'!$F$16),"")</f>
        <v/>
      </c>
      <c r="J26" s="14"/>
      <c r="K26" s="19"/>
    </row>
    <row r="27" spans="1:11" s="12" customFormat="1" x14ac:dyDescent="0.25">
      <c r="A27" s="13" t="str">
        <f t="shared" si="3"/>
        <v/>
      </c>
      <c r="B27" s="28"/>
      <c r="C27" s="28"/>
      <c r="D27" s="14"/>
      <c r="E27" s="14"/>
      <c r="F27" s="14" t="str">
        <f t="shared" si="1"/>
        <v/>
      </c>
      <c r="G27" s="14" t="str">
        <f>IF(F27&lt;&gt;"",IF($G$4="Recurso",IF(LEFT($G$5,1)="M",VLOOKUP($G$5,'Definición técnica de imagenes'!$A$3:$G$17,5,FALSE),IF($G$5="F1",'Definición técnica de imagenes'!$E$15,'Definición técnica de imagenes'!$F$13)),'Definición técnica de imagenes'!$E$16),"")</f>
        <v/>
      </c>
      <c r="H27" s="14" t="str">
        <f t="shared" si="2"/>
        <v/>
      </c>
      <c r="I27" s="14" t="str">
        <f>IF(OR(B27&lt;&gt;"",J27&lt;&gt;""),IF($G$4="Recurso",IF(LEFT($G$5,1)="M",IF(VLOOKUP($G$5,'Definición técnica de imagenes'!$A$3:$G$17,6,FALSE)=0,"",VLOOKUP($G$5,'Definición técnica de imagenes'!$A$3:$G$17,6,FALSE)),IF($G$5="F1","","")),'Definición técnica de imagenes'!$F$16),"")</f>
        <v/>
      </c>
      <c r="J27" s="19"/>
      <c r="K27" s="19"/>
    </row>
    <row r="28" spans="1:11" s="12" customFormat="1" x14ac:dyDescent="0.25">
      <c r="A28" s="13" t="str">
        <f t="shared" si="3"/>
        <v/>
      </c>
      <c r="B28" s="27"/>
      <c r="C28" s="27"/>
      <c r="D28" s="14"/>
      <c r="E28" s="14"/>
      <c r="F28" s="14" t="str">
        <f t="shared" si="1"/>
        <v/>
      </c>
      <c r="G28" s="14" t="str">
        <f>IF(F28&lt;&gt;"",IF($G$4="Recurso",IF(LEFT($G$5,1)="M",VLOOKUP($G$5,'Definición técnica de imagenes'!$A$3:$G$17,5,FALSE),IF($G$5="F1",'Definición técnica de imagenes'!$E$15,'Definición técnica de imagenes'!$F$13)),'Definición técnica de imagenes'!$E$16),"")</f>
        <v/>
      </c>
      <c r="H28" s="14" t="str">
        <f t="shared" si="2"/>
        <v/>
      </c>
      <c r="I28" s="14" t="str">
        <f>IF(OR(B28&lt;&gt;"",J28&lt;&gt;""),IF($G$4="Recurso",IF(LEFT($G$5,1)="M",IF(VLOOKUP($G$5,'Definición técnica de imagenes'!$A$3:$G$17,6,FALSE)=0,"",VLOOKUP($G$5,'Definición técnica de imagenes'!$A$3:$G$17,6,FALSE)),IF($G$5="F1","","")),'Definición técnica de imagenes'!$F$16),"")</f>
        <v/>
      </c>
      <c r="J28" s="19"/>
      <c r="K28" s="19"/>
    </row>
    <row r="29" spans="1:11" s="12" customFormat="1" x14ac:dyDescent="0.25">
      <c r="A29" s="13" t="str">
        <f t="shared" si="3"/>
        <v/>
      </c>
      <c r="B29" s="28"/>
      <c r="C29" s="28"/>
      <c r="D29" s="14"/>
      <c r="E29" s="14"/>
      <c r="F29" s="14" t="str">
        <f t="shared" si="1"/>
        <v/>
      </c>
      <c r="G29" s="14" t="str">
        <f>IF(F29&lt;&gt;"",IF($G$4="Recurso",IF(LEFT($G$5,1)="M",VLOOKUP($G$5,'Definición técnica de imagenes'!$A$3:$G$17,5,FALSE),IF($G$5="F1",'Definición técnica de imagenes'!$E$15,'Definición técnica de imagenes'!$F$13)),'Definición técnica de imagenes'!$E$16),"")</f>
        <v/>
      </c>
      <c r="H29" s="14" t="str">
        <f t="shared" si="2"/>
        <v/>
      </c>
      <c r="I29" s="14" t="str">
        <f>IF(OR(B29&lt;&gt;"",J29&lt;&gt;""),IF($G$4="Recurso",IF(LEFT($G$5,1)="M",IF(VLOOKUP($G$5,'Definición técnica de imagenes'!$A$3:$G$17,6,FALSE)=0,"",VLOOKUP($G$5,'Definición técnica de imagenes'!$A$3:$G$17,6,FALSE)),IF($G$5="F1","","")),'Definición técnica de imagenes'!$F$16),"")</f>
        <v/>
      </c>
      <c r="J29" s="19"/>
      <c r="K29" s="19"/>
    </row>
    <row r="30" spans="1:11" s="12" customFormat="1" x14ac:dyDescent="0.25">
      <c r="A30" s="13" t="str">
        <f t="shared" si="3"/>
        <v/>
      </c>
      <c r="B30" s="28"/>
      <c r="C30" s="28"/>
      <c r="D30" s="14"/>
      <c r="E30" s="14"/>
      <c r="F30" s="14" t="str">
        <f t="shared" si="1"/>
        <v/>
      </c>
      <c r="G30" s="14" t="str">
        <f>IF(F30&lt;&gt;"",IF($G$4="Recurso",IF(LEFT($G$5,1)="M",VLOOKUP($G$5,'Definición técnica de imagenes'!$A$3:$G$17,5,FALSE),IF($G$5="F1",'Definición técnica de imagenes'!$E$15,'Definición técnica de imagenes'!$F$13)),'Definición técnica de imagenes'!$E$16),"")</f>
        <v/>
      </c>
      <c r="H30" s="14" t="str">
        <f t="shared" si="2"/>
        <v/>
      </c>
      <c r="I30" s="14" t="str">
        <f>IF(OR(B30&lt;&gt;"",J30&lt;&gt;""),IF($G$4="Recurso",IF(LEFT($G$5,1)="M",IF(VLOOKUP($G$5,'Definición técnica de imagenes'!$A$3:$G$17,6,FALSE)=0,"",VLOOKUP($G$5,'Definición técnica de imagenes'!$A$3:$G$17,6,FALSE)),IF($G$5="F1","","")),'Definición técnica de imagenes'!$F$16),"")</f>
        <v/>
      </c>
      <c r="J30" s="19"/>
      <c r="K30" s="19"/>
    </row>
    <row r="31" spans="1:11" s="12" customFormat="1" x14ac:dyDescent="0.25">
      <c r="A31" s="13"/>
      <c r="B31" s="28"/>
      <c r="C31" s="28"/>
      <c r="D31" s="14"/>
      <c r="E31" s="14"/>
      <c r="F31" s="14" t="str">
        <f t="shared" si="1"/>
        <v/>
      </c>
      <c r="G31" s="14" t="str">
        <f>IF(F31&lt;&gt;"",IF($G$4="Recurso",IF(LEFT($G$5,1)="M",VLOOKUP($G$5,'Definición técnica de imagenes'!$A$3:$G$17,5,FALSE),IF($G$5="F1",'Definición técnica de imagenes'!$E$15,'Definición técnica de imagenes'!$F$13)),'Definición técnica de imagenes'!$E$16),"")</f>
        <v/>
      </c>
      <c r="H31" s="14" t="str">
        <f t="shared" si="2"/>
        <v/>
      </c>
      <c r="I31" s="14" t="str">
        <f>IF(OR(B31&lt;&gt;"",J31&lt;&gt;""),IF($G$4="Recurso",IF(LEFT($G$5,1)="M",IF(VLOOKUP($G$5,'Definición técnica de imagenes'!$A$3:$G$17,6,FALSE)=0,"",VLOOKUP($G$5,'Definición técnica de imagenes'!$A$3:$G$17,6,FALSE)),IF($G$5="F1","","")),'Definición técnica de imagenes'!$F$16),"")</f>
        <v/>
      </c>
      <c r="J31" s="19"/>
      <c r="K31" s="19"/>
    </row>
    <row r="32" spans="1:11" s="12" customFormat="1" x14ac:dyDescent="0.25">
      <c r="A32" s="13"/>
      <c r="B32" s="28"/>
      <c r="C32" s="28"/>
      <c r="D32" s="14"/>
      <c r="E32" s="14"/>
      <c r="F32" s="14" t="str">
        <f t="shared" si="1"/>
        <v/>
      </c>
      <c r="G32" s="14" t="str">
        <f>IF(F32&lt;&gt;"",IF($G$4="Recurso",IF(LEFT($G$5,1)="M",VLOOKUP($G$5,'Definición técnica de imagenes'!$A$3:$G$17,5,FALSE),IF($G$5="F1",'Definición técnica de imagenes'!$E$15,'Definición técnica de imagenes'!$F$13)),'Definición técnica de imagenes'!$E$16),"")</f>
        <v/>
      </c>
      <c r="H32" s="14" t="str">
        <f t="shared" si="2"/>
        <v/>
      </c>
      <c r="I32" s="14" t="str">
        <f>IF(OR(B32&lt;&gt;"",J32&lt;&gt;""),IF($G$4="Recurso",IF(LEFT($G$5,1)="M",IF(VLOOKUP($G$5,'Definición técnica de imagenes'!$A$3:$G$17,6,FALSE)=0,"",VLOOKUP($G$5,'Definición técnica de imagenes'!$A$3:$G$17,6,FALSE)),IF($G$5="F1","","")),'Definición técnica de imagenes'!$F$16),"")</f>
        <v/>
      </c>
      <c r="J32" s="19"/>
      <c r="K32" s="19"/>
    </row>
    <row r="33" spans="1:11" s="12" customFormat="1" x14ac:dyDescent="0.25">
      <c r="A33" s="13"/>
      <c r="B33" s="28"/>
      <c r="C33" s="28"/>
      <c r="D33" s="14"/>
      <c r="E33" s="14"/>
      <c r="F33" s="14" t="str">
        <f t="shared" si="1"/>
        <v/>
      </c>
      <c r="G33" s="14" t="str">
        <f>IF(F33&lt;&gt;"",IF($G$4="Recurso",IF(LEFT($G$5,1)="M",VLOOKUP($G$5,'Definición técnica de imagenes'!$A$3:$G$17,5,FALSE),IF($G$5="F1",'Definición técnica de imagenes'!$E$15,'Definición técnica de imagenes'!$F$13)),'Definición técnica de imagenes'!$E$16),"")</f>
        <v/>
      </c>
      <c r="H33" s="14" t="str">
        <f t="shared" si="2"/>
        <v/>
      </c>
      <c r="I33" s="14" t="str">
        <f>IF(OR(B33&lt;&gt;"",J33&lt;&gt;""),IF($G$4="Recurso",IF(LEFT($G$5,1)="M",IF(VLOOKUP($G$5,'Definición técnica de imagenes'!$A$3:$G$17,6,FALSE)=0,"",VLOOKUP($G$5,'Definición técnica de imagenes'!$A$3:$G$17,6,FALSE)),IF($G$5="F1","","")),'Definición técnica de imagenes'!$F$16),"")</f>
        <v/>
      </c>
      <c r="J33" s="19"/>
      <c r="K33" s="19"/>
    </row>
    <row r="34" spans="1:11" s="12" customFormat="1" x14ac:dyDescent="0.25">
      <c r="A34" s="13"/>
      <c r="B34" s="28"/>
      <c r="C34" s="28"/>
      <c r="D34" s="14"/>
      <c r="E34" s="14"/>
      <c r="F34" s="14" t="str">
        <f t="shared" si="1"/>
        <v/>
      </c>
      <c r="G34" s="14" t="str">
        <f>IF(F34&lt;&gt;"",IF($G$4="Recurso",IF(LEFT($G$5,1)="M",VLOOKUP($G$5,'Definición técnica de imagenes'!$A$3:$G$17,5,FALSE),IF($G$5="F1",'Definición técnica de imagenes'!$E$15,'Definición técnica de imagenes'!$F$13)),'Definición técnica de imagenes'!$E$16),"")</f>
        <v/>
      </c>
      <c r="H34" s="14" t="str">
        <f t="shared" si="2"/>
        <v/>
      </c>
      <c r="I34" s="14" t="str">
        <f>IF(OR(B34&lt;&gt;"",J34&lt;&gt;""),IF($G$4="Recurso",IF(LEFT($G$5,1)="M",IF(VLOOKUP($G$5,'Definición técnica de imagenes'!$A$3:$G$17,6,FALSE)=0,"",VLOOKUP($G$5,'Definición técnica de imagenes'!$A$3:$G$17,6,FALSE)),IF($G$5="F1","","")),'Definición técnica de imagenes'!$F$16),"")</f>
        <v/>
      </c>
      <c r="J34" s="19"/>
      <c r="K34" s="19"/>
    </row>
    <row r="35" spans="1:11" s="12" customFormat="1" x14ac:dyDescent="0.25">
      <c r="A35" s="13"/>
      <c r="B35" s="27"/>
      <c r="C35" s="27"/>
      <c r="D35" s="14"/>
      <c r="E35" s="14"/>
      <c r="F35" s="14" t="str">
        <f t="shared" si="1"/>
        <v/>
      </c>
      <c r="G35" s="14" t="str">
        <f>IF(F35&lt;&gt;"",IF($G$4="Recurso",IF(LEFT($G$5,1)="M",VLOOKUP($G$5,'Definición técnica de imagenes'!$A$3:$G$17,5,FALSE),IF($G$5="F1",'Definición técnica de imagenes'!$E$15,'Definición técnica de imagenes'!$F$13)),'Definición técnica de imagenes'!$E$16),"")</f>
        <v/>
      </c>
      <c r="H35" s="14" t="str">
        <f t="shared" si="2"/>
        <v/>
      </c>
      <c r="I35" s="14" t="str">
        <f>IF(OR(B35&lt;&gt;"",J35&lt;&gt;""),IF($G$4="Recurso",IF(LEFT($G$5,1)="M",IF(VLOOKUP($G$5,'Definición técnica de imagenes'!$A$3:$G$17,6,FALSE)=0,"",VLOOKUP($G$5,'Definición técnica de imagenes'!$A$3:$G$17,6,FALSE)),IF($G$5="F1","","")),'Definición técnica de imagenes'!$F$16),"")</f>
        <v/>
      </c>
      <c r="J35" s="14"/>
      <c r="K35" s="15"/>
    </row>
    <row r="36" spans="1:11" s="12" customFormat="1" x14ac:dyDescent="0.25">
      <c r="A36" s="13"/>
      <c r="B36" s="32"/>
      <c r="C36" s="32"/>
      <c r="D36" s="14"/>
      <c r="E36" s="14"/>
      <c r="F36" s="14" t="str">
        <f t="shared" si="1"/>
        <v/>
      </c>
      <c r="G36" s="14" t="str">
        <f>IF(F36&lt;&gt;"",IF($G$4="Recurso",IF(LEFT($G$5,1)="M",VLOOKUP($G$5,'Definición técnica de imagenes'!$A$3:$G$17,5,FALSE),IF($G$5="F1",'Definición técnica de imagenes'!$E$15,'Definición técnica de imagenes'!$F$13)),'Definición técnica de imagenes'!$E$16),"")</f>
        <v/>
      </c>
      <c r="H36" s="14" t="str">
        <f t="shared" si="2"/>
        <v/>
      </c>
      <c r="I36" s="14" t="str">
        <f>IF(OR(B36&lt;&gt;"",J36&lt;&gt;""),IF($G$4="Recurso",IF(LEFT($G$5,1)="M",IF(VLOOKUP($G$5,'Definición técnica de imagenes'!$A$3:$G$17,6,FALSE)=0,"",VLOOKUP($G$5,'Definición técnica de imagenes'!$A$3:$G$17,6,FALSE)),IF($G$5="F1","","")),'Definición técnica de imagenes'!$F$16),"")</f>
        <v/>
      </c>
      <c r="J36" s="14"/>
      <c r="K36" s="15"/>
    </row>
    <row r="37" spans="1:11" s="12" customFormat="1" x14ac:dyDescent="0.25">
      <c r="A37" s="13"/>
      <c r="B37" s="27"/>
      <c r="C37" s="27"/>
      <c r="D37" s="14"/>
      <c r="E37" s="14"/>
      <c r="F37" s="14" t="str">
        <f t="shared" si="1"/>
        <v/>
      </c>
      <c r="G37" s="14" t="str">
        <f>IF(F37&lt;&gt;"",IF($G$4="Recurso",IF(LEFT($G$5,1)="M",VLOOKUP($G$5,'Definición técnica de imagenes'!$A$3:$G$17,5,FALSE),IF($G$5="F1",'Definición técnica de imagenes'!$E$15,'Definición técnica de imagenes'!$F$13)),'Definición técnica de imagenes'!$E$16),"")</f>
        <v/>
      </c>
      <c r="H37" s="14" t="str">
        <f t="shared" si="2"/>
        <v/>
      </c>
      <c r="I37" s="14" t="str">
        <f>IF(OR(B37&lt;&gt;"",J37&lt;&gt;""),IF($G$4="Recurso",IF(LEFT($G$5,1)="M",IF(VLOOKUP($G$5,'Definición técnica de imagenes'!$A$3:$G$17,6,FALSE)=0,"",VLOOKUP($G$5,'Definición técnica de imagenes'!$A$3:$G$17,6,FALSE)),IF($G$5="F1","","")),'Definición técnica de imagenes'!$F$16),"")</f>
        <v/>
      </c>
      <c r="J37" s="22"/>
      <c r="K37" s="15"/>
    </row>
    <row r="38" spans="1:11" s="12" customFormat="1" x14ac:dyDescent="0.25">
      <c r="A38" s="13"/>
      <c r="B38" s="33"/>
      <c r="C38" s="33"/>
      <c r="D38" s="14"/>
      <c r="E38" s="14"/>
      <c r="F38" s="14" t="str">
        <f t="shared" si="1"/>
        <v/>
      </c>
      <c r="G38" s="14" t="str">
        <f>IF(F38&lt;&gt;"",IF($G$4="Recurso",IF(LEFT($G$5,1)="M",VLOOKUP($G$5,'Definición técnica de imagenes'!$A$3:$G$17,5,FALSE),IF($G$5="F1",'Definición técnica de imagenes'!$E$15,'Definición técnica de imagenes'!$F$13)),'Definición técnica de imagenes'!$E$16),"")</f>
        <v/>
      </c>
      <c r="H38" s="14" t="str">
        <f t="shared" si="2"/>
        <v/>
      </c>
      <c r="I38" s="14" t="str">
        <f>IF(OR(B38&lt;&gt;"",J38&lt;&gt;""),IF($G$4="Recurso",IF(LEFT($G$5,1)="M",IF(VLOOKUP($G$5,'Definición técnica de imagenes'!$A$3:$G$17,6,FALSE)=0,"",VLOOKUP($G$5,'Definición técnica de imagenes'!$A$3:$G$17,6,FALSE)),IF($G$5="F1","","")),'Definición técnica de imagenes'!$F$16),"")</f>
        <v/>
      </c>
      <c r="J38" s="23"/>
      <c r="K38" s="15"/>
    </row>
    <row r="39" spans="1:11" s="12" customFormat="1" x14ac:dyDescent="0.25">
      <c r="A39" s="13"/>
      <c r="B39" s="27"/>
      <c r="C39" s="27"/>
      <c r="D39" s="14"/>
      <c r="E39" s="14"/>
      <c r="F39" s="14" t="str">
        <f t="shared" si="1"/>
        <v/>
      </c>
      <c r="G39" s="14" t="str">
        <f>IF(F39&lt;&gt;"",IF($G$4="Recurso",IF(LEFT($G$5,1)="M",VLOOKUP($G$5,'Definición técnica de imagenes'!$A$3:$G$17,5,FALSE),IF($G$5="F1",'Definición técnica de imagenes'!$E$15,'Definición técnica de imagenes'!$F$13)),'Definición técnica de imagenes'!$E$16),"")</f>
        <v/>
      </c>
      <c r="H39" s="14" t="str">
        <f t="shared" si="2"/>
        <v/>
      </c>
      <c r="I39" s="14" t="str">
        <f>IF(OR(B39&lt;&gt;"",J39&lt;&gt;""),IF($G$4="Recurso",IF(LEFT($G$5,1)="M",IF(VLOOKUP($G$5,'Definición técnica de imagenes'!$A$3:$G$17,6,FALSE)=0,"",VLOOKUP($G$5,'Definición técnica de imagenes'!$A$3:$G$17,6,FALSE)),IF($G$5="F1","","")),'Definición técnica de imagenes'!$F$16),"")</f>
        <v/>
      </c>
      <c r="J39" s="14"/>
      <c r="K39" s="15"/>
    </row>
    <row r="40" spans="1:11" s="12" customFormat="1" x14ac:dyDescent="0.25">
      <c r="A40" s="13"/>
      <c r="B40" s="27"/>
      <c r="C40" s="27"/>
      <c r="D40" s="14"/>
      <c r="E40" s="14"/>
      <c r="F40" s="14" t="str">
        <f t="shared" si="1"/>
        <v/>
      </c>
      <c r="G40" s="14" t="str">
        <f>IF(F40&lt;&gt;"",IF($G$4="Recurso",IF(LEFT($G$5,1)="M",VLOOKUP($G$5,'Definición técnica de imagenes'!$A$3:$G$17,5,FALSE),IF($G$5="F1",'Definición técnica de imagenes'!$E$15,'Definición técnica de imagenes'!$F$13)),'Definición técnica de imagenes'!$E$16),"")</f>
        <v/>
      </c>
      <c r="H40" s="14" t="str">
        <f t="shared" si="2"/>
        <v/>
      </c>
      <c r="I40" s="14" t="str">
        <f>IF(OR(B40&lt;&gt;"",J40&lt;&gt;""),IF($G$4="Recurso",IF(LEFT($G$5,1)="M",IF(VLOOKUP($G$5,'Definición técnica de imagenes'!$A$3:$G$17,6,FALSE)=0,"",VLOOKUP($G$5,'Definición técnica de imagenes'!$A$3:$G$17,6,FALSE)),IF($G$5="F1","","")),'Definición técnica de imagenes'!$F$16),"")</f>
        <v/>
      </c>
      <c r="J40" s="14"/>
      <c r="K40" s="15"/>
    </row>
    <row r="41" spans="1:11" s="12" customFormat="1" x14ac:dyDescent="0.25">
      <c r="A41" s="13"/>
      <c r="B41" s="27"/>
      <c r="C41" s="27"/>
      <c r="D41" s="14"/>
      <c r="E41" s="14"/>
      <c r="F41" s="14" t="str">
        <f t="shared" si="1"/>
        <v/>
      </c>
      <c r="G41" s="14" t="str">
        <f>IF(F41&lt;&gt;"",IF($G$4="Recurso",IF(LEFT($G$5,1)="M",VLOOKUP($G$5,'Definición técnica de imagenes'!$A$3:$G$17,5,FALSE),IF($G$5="F1",'Definición técnica de imagenes'!$E$15,'Definición técnica de imagenes'!$F$13)),'Definición técnica de imagenes'!$E$16),"")</f>
        <v/>
      </c>
      <c r="H41" s="14" t="str">
        <f t="shared" si="2"/>
        <v/>
      </c>
      <c r="I41" s="14" t="str">
        <f>IF(OR(B41&lt;&gt;"",J41&lt;&gt;""),IF($G$4="Recurso",IF(LEFT($G$5,1)="M",IF(VLOOKUP($G$5,'Definición técnica de imagenes'!$A$3:$G$17,6,FALSE)=0,"",VLOOKUP($G$5,'Definición técnica de imagenes'!$A$3:$G$17,6,FALSE)),IF($G$5="F1","","")),'Definición técnica de imagenes'!$F$16),"")</f>
        <v/>
      </c>
      <c r="J41" s="14"/>
      <c r="K41" s="15"/>
    </row>
    <row r="42" spans="1:11" s="12" customFormat="1" x14ac:dyDescent="0.25">
      <c r="A42" s="13"/>
      <c r="B42" s="27"/>
      <c r="C42" s="27"/>
      <c r="D42" s="14"/>
      <c r="E42" s="14"/>
      <c r="F42" s="14" t="str">
        <f t="shared" si="1"/>
        <v/>
      </c>
      <c r="G42" s="14" t="str">
        <f>IF(F42&lt;&gt;"",IF($G$4="Recurso",IF(LEFT($G$5,1)="M",VLOOKUP($G$5,'Definición técnica de imagenes'!$A$3:$G$17,5,FALSE),IF($G$5="F1",'Definición técnica de imagenes'!$E$15,'Definición técnica de imagenes'!$F$13)),'Definición técnica de imagenes'!$E$16),"")</f>
        <v/>
      </c>
      <c r="H42" s="14" t="str">
        <f t="shared" si="2"/>
        <v/>
      </c>
      <c r="I42" s="14" t="str">
        <f>IF(OR(B42&lt;&gt;"",J42&lt;&gt;""),IF($G$4="Recurso",IF(LEFT($G$5,1)="M",IF(VLOOKUP($G$5,'Definición técnica de imagenes'!$A$3:$G$17,6,FALSE)=0,"",VLOOKUP($G$5,'Definición técnica de imagenes'!$A$3:$G$17,6,FALSE)),IF($G$5="F1","","")),'Definición técnica de imagenes'!$F$16),"")</f>
        <v/>
      </c>
      <c r="J42" s="14"/>
      <c r="K42" s="15"/>
    </row>
    <row r="43" spans="1:11" s="12" customFormat="1" x14ac:dyDescent="0.25">
      <c r="A43" s="13"/>
      <c r="B43" s="27"/>
      <c r="C43" s="27"/>
      <c r="D43" s="14"/>
      <c r="E43" s="14"/>
      <c r="F43" s="14" t="str">
        <f t="shared" si="1"/>
        <v/>
      </c>
      <c r="G43" s="14" t="str">
        <f>IF(F43&lt;&gt;"",IF($G$4="Recurso",IF(LEFT($G$5,1)="M",VLOOKUP($G$5,'Definición técnica de imagenes'!$A$3:$G$17,5,FALSE),IF($G$5="F1",'Definición técnica de imagenes'!$E$15,'Definición técnica de imagenes'!$F$13)),'Definición técnica de imagenes'!$E$16),"")</f>
        <v/>
      </c>
      <c r="H43" s="14" t="str">
        <f t="shared" si="2"/>
        <v/>
      </c>
      <c r="I43" s="14" t="str">
        <f>IF(OR(B43&lt;&gt;"",J43&lt;&gt;""),IF($G$4="Recurso",IF(LEFT($G$5,1)="M",IF(VLOOKUP($G$5,'Definición técnica de imagenes'!$A$3:$G$17,6,FALSE)=0,"",VLOOKUP($G$5,'Definición técnica de imagenes'!$A$3:$G$17,6,FALSE)),IF($G$5="F1","","")),'Definición técnica de imagenes'!$F$16),"")</f>
        <v/>
      </c>
      <c r="J43" s="14"/>
      <c r="K43" s="15"/>
    </row>
    <row r="44" spans="1:11" s="12" customFormat="1" x14ac:dyDescent="0.25">
      <c r="A44" s="13"/>
      <c r="B44" s="27"/>
      <c r="C44" s="27"/>
      <c r="D44" s="14"/>
      <c r="E44" s="14"/>
      <c r="F44" s="14" t="str">
        <f t="shared" si="1"/>
        <v/>
      </c>
      <c r="G44" s="14" t="str">
        <f>IF(F44&lt;&gt;"",IF($G$4="Recurso",IF(LEFT($G$5,1)="M",VLOOKUP($G$5,'Definición técnica de imagenes'!$A$3:$G$17,5,FALSE),IF($G$5="F1",'Definición técnica de imagenes'!$E$15,'Definición técnica de imagenes'!$F$13)),'Definición técnica de imagenes'!$E$16),"")</f>
        <v/>
      </c>
      <c r="H44" s="14" t="str">
        <f t="shared" si="2"/>
        <v/>
      </c>
      <c r="I44" s="14" t="str">
        <f>IF(OR(B44&lt;&gt;"",J44&lt;&gt;""),IF($G$4="Recurso",IF(LEFT($G$5,1)="M",IF(VLOOKUP($G$5,'Definición técnica de imagenes'!$A$3:$G$17,6,FALSE)=0,"",VLOOKUP($G$5,'Definición técnica de imagenes'!$A$3:$G$17,6,FALSE)),IF($G$5="F1","","")),'Definición técnica de imagenes'!$F$16),"")</f>
        <v/>
      </c>
      <c r="J44" s="14"/>
      <c r="K44" s="15"/>
    </row>
    <row r="45" spans="1:11" s="12" customFormat="1" x14ac:dyDescent="0.25">
      <c r="A45" s="13"/>
      <c r="B45" s="27"/>
      <c r="C45" s="27"/>
      <c r="D45" s="14"/>
      <c r="E45" s="14"/>
      <c r="F45" s="14" t="str">
        <f t="shared" si="1"/>
        <v/>
      </c>
      <c r="G45" s="14" t="str">
        <f>IF(F45&lt;&gt;"",IF($G$4="Recurso",IF(LEFT($G$5,1)="M",VLOOKUP($G$5,'Definición técnica de imagenes'!$A$3:$G$17,5,FALSE),IF($G$5="F1",'Definición técnica de imagenes'!$E$15,'Definición técnica de imagenes'!$F$13)),'Definición técnica de imagenes'!$E$16),"")</f>
        <v/>
      </c>
      <c r="H45" s="14" t="str">
        <f t="shared" si="2"/>
        <v/>
      </c>
      <c r="I45" s="14" t="str">
        <f>IF(OR(B45&lt;&gt;"",J45&lt;&gt;""),IF($G$4="Recurso",IF(LEFT($G$5,1)="M",IF(VLOOKUP($G$5,'Definición técnica de imagenes'!$A$3:$G$17,6,FALSE)=0,"",VLOOKUP($G$5,'Definición técnica de imagenes'!$A$3:$G$17,6,FALSE)),IF($G$5="F1","","")),'Definición técnica de imagenes'!$F$16),"")</f>
        <v/>
      </c>
      <c r="J45" s="14"/>
      <c r="K45" s="15"/>
    </row>
    <row r="46" spans="1:11" s="12" customFormat="1" x14ac:dyDescent="0.25">
      <c r="A46" s="13"/>
      <c r="B46" s="27"/>
      <c r="C46" s="27"/>
      <c r="D46" s="14"/>
      <c r="E46" s="14"/>
      <c r="F46" s="14" t="str">
        <f t="shared" si="1"/>
        <v/>
      </c>
      <c r="G46" s="14" t="str">
        <f>IF(F46&lt;&gt;"",IF($G$4="Recurso",IF(LEFT($G$5,1)="M",VLOOKUP($G$5,'Definición técnica de imagenes'!$A$3:$G$17,5,FALSE),IF($G$5="F1",'Definición técnica de imagenes'!$E$15,'Definición técnica de imagenes'!$F$13)),'Definición técnica de imagenes'!$E$16),"")</f>
        <v/>
      </c>
      <c r="H46" s="14" t="str">
        <f t="shared" si="2"/>
        <v/>
      </c>
      <c r="I46" s="14" t="str">
        <f>IF(OR(B46&lt;&gt;"",J46&lt;&gt;""),IF($G$4="Recurso",IF(LEFT($G$5,1)="M",IF(VLOOKUP($G$5,'Definición técnica de imagenes'!$A$3:$G$17,6,FALSE)=0,"",VLOOKUP($G$5,'Definición técnica de imagenes'!$A$3:$G$17,6,FALSE)),IF($G$5="F1","","")),'Definición técnica de imagenes'!$F$16),"")</f>
        <v/>
      </c>
      <c r="J46" s="14"/>
      <c r="K46" s="15"/>
    </row>
    <row r="47" spans="1:11" s="12" customFormat="1" x14ac:dyDescent="0.25">
      <c r="A47" s="13"/>
      <c r="B47" s="27"/>
      <c r="C47" s="27"/>
      <c r="D47" s="14"/>
      <c r="E47" s="14"/>
      <c r="F47" s="14" t="str">
        <f t="shared" si="1"/>
        <v/>
      </c>
      <c r="G47" s="14" t="str">
        <f>IF(F47&lt;&gt;"",IF($G$4="Recurso",IF(LEFT($G$5,1)="M",VLOOKUP($G$5,'Definición técnica de imagenes'!$A$3:$G$17,5,FALSE),IF($G$5="F1",'Definición técnica de imagenes'!$E$15,'Definición técnica de imagenes'!$F$13)),'Definición técnica de imagenes'!$E$16),"")</f>
        <v/>
      </c>
      <c r="H47" s="14" t="str">
        <f t="shared" si="2"/>
        <v/>
      </c>
      <c r="I47" s="14" t="str">
        <f>IF(OR(B47&lt;&gt;"",J47&lt;&gt;""),IF($G$4="Recurso",IF(LEFT($G$5,1)="M",IF(VLOOKUP($G$5,'Definición técnica de imagenes'!$A$3:$G$17,6,FALSE)=0,"",VLOOKUP($G$5,'Definición técnica de imagenes'!$A$3:$G$17,6,FALSE)),IF($G$5="F1","","")),'Definición técnica de imagenes'!$F$16),"")</f>
        <v/>
      </c>
      <c r="J47" s="14"/>
      <c r="K47" s="15"/>
    </row>
    <row r="48" spans="1:11" s="12" customFormat="1" x14ac:dyDescent="0.25">
      <c r="A48" s="13"/>
      <c r="B48" s="27"/>
      <c r="C48" s="27"/>
      <c r="D48" s="14"/>
      <c r="E48" s="14"/>
      <c r="F48" s="14" t="str">
        <f t="shared" si="1"/>
        <v/>
      </c>
      <c r="G48" s="14" t="str">
        <f>IF(F48&lt;&gt;"",IF($G$4="Recurso",IF(LEFT($G$5,1)="M",VLOOKUP($G$5,'Definición técnica de imagenes'!$A$3:$G$17,5,FALSE),IF($G$5="F1",'Definición técnica de imagenes'!$E$15,'Definición técnica de imagenes'!$F$13)),'Definición técnica de imagenes'!$E$16),"")</f>
        <v/>
      </c>
      <c r="H48" s="14" t="str">
        <f t="shared" si="2"/>
        <v/>
      </c>
      <c r="I48" s="14" t="str">
        <f>IF(OR(B48&lt;&gt;"",J48&lt;&gt;""),IF($G$4="Recurso",IF(LEFT($G$5,1)="M",IF(VLOOKUP($G$5,'Definición técnica de imagenes'!$A$3:$G$17,6,FALSE)=0,"",VLOOKUP($G$5,'Definición técnica de imagenes'!$A$3:$G$17,6,FALSE)),IF($G$5="F1","","")),'Definición técnica de imagenes'!$F$16),"")</f>
        <v/>
      </c>
      <c r="J48" s="14"/>
      <c r="K48" s="15"/>
    </row>
    <row r="49" spans="1:11" s="12" customFormat="1" x14ac:dyDescent="0.25">
      <c r="A49" s="13"/>
      <c r="B49" s="27"/>
      <c r="C49" s="27"/>
      <c r="D49" s="14"/>
      <c r="E49" s="14"/>
      <c r="F49" s="14" t="str">
        <f t="shared" si="1"/>
        <v/>
      </c>
      <c r="G49" s="14" t="str">
        <f>IF(F49&lt;&gt;"",IF($G$4="Recurso",IF(LEFT($G$5,1)="M",VLOOKUP($G$5,'Definición técnica de imagenes'!$A$3:$G$17,5,FALSE),IF($G$5="F1",'Definición técnica de imagenes'!$E$15,'Definición técnica de imagenes'!$F$13)),'Definición técnica de imagenes'!$E$16),"")</f>
        <v/>
      </c>
      <c r="H49" s="14" t="str">
        <f t="shared" si="2"/>
        <v/>
      </c>
      <c r="I49" s="14" t="str">
        <f>IF(OR(B49&lt;&gt;"",J49&lt;&gt;""),IF($G$4="Recurso",IF(LEFT($G$5,1)="M",IF(VLOOKUP($G$5,'Definición técnica de imagenes'!$A$3:$G$17,6,FALSE)=0,"",VLOOKUP($G$5,'Definición técnica de imagenes'!$A$3:$G$17,6,FALSE)),IF($G$5="F1","","")),'Definición técnica de imagenes'!$F$16),"")</f>
        <v/>
      </c>
      <c r="J49" s="14"/>
      <c r="K49" s="15"/>
    </row>
    <row r="50" spans="1:11" s="12" customFormat="1" x14ac:dyDescent="0.25">
      <c r="A50" s="13"/>
      <c r="B50" s="27"/>
      <c r="C50" s="27"/>
      <c r="D50" s="14"/>
      <c r="E50" s="14"/>
      <c r="F50" s="14" t="str">
        <f t="shared" si="1"/>
        <v/>
      </c>
      <c r="G50" s="14" t="str">
        <f>IF(F50&lt;&gt;"",IF($G$4="Recurso",IF(LEFT($G$5,1)="M",VLOOKUP($G$5,'Definición técnica de imagenes'!$A$3:$G$17,5,FALSE),IF($G$5="F1",'Definición técnica de imagenes'!$E$15,'Definición técnica de imagenes'!$F$13)),'Definición técnica de imagenes'!$E$16),"")</f>
        <v/>
      </c>
      <c r="H50" s="14" t="str">
        <f t="shared" si="2"/>
        <v/>
      </c>
      <c r="I50" s="14" t="str">
        <f>IF(OR(B50&lt;&gt;"",J50&lt;&gt;""),IF($G$4="Recurso",IF(LEFT($G$5,1)="M",IF(VLOOKUP($G$5,'Definición técnica de imagenes'!$A$3:$G$17,6,FALSE)=0,"",VLOOKUP($G$5,'Definición técnica de imagenes'!$A$3:$G$17,6,FALSE)),IF($G$5="F1","","")),'Definición técnica de imagenes'!$F$16),"")</f>
        <v/>
      </c>
      <c r="J50" s="14"/>
      <c r="K50" s="15"/>
    </row>
    <row r="51" spans="1:11" s="12" customFormat="1" x14ac:dyDescent="0.25">
      <c r="A51" s="13"/>
      <c r="B51" s="27"/>
      <c r="C51" s="27"/>
      <c r="D51" s="14"/>
      <c r="E51" s="14"/>
      <c r="F51" s="14" t="str">
        <f t="shared" si="1"/>
        <v/>
      </c>
      <c r="G51" s="14" t="str">
        <f>IF(F51&lt;&gt;"",IF($G$4="Recurso",IF(LEFT($G$5,1)="M",VLOOKUP($G$5,'Definición técnica de imagenes'!$A$3:$G$17,5,FALSE),IF($G$5="F1",'Definición técnica de imagenes'!$E$15,'Definición técnica de imagenes'!$F$13)),'Definición técnica de imagenes'!$E$16),"")</f>
        <v/>
      </c>
      <c r="H51" s="14" t="str">
        <f t="shared" si="2"/>
        <v/>
      </c>
      <c r="I51" s="14" t="str">
        <f>IF(OR(B51&lt;&gt;"",J51&lt;&gt;""),IF($G$4="Recurso",IF(LEFT($G$5,1)="M",IF(VLOOKUP($G$5,'Definición técnica de imagenes'!$A$3:$G$17,6,FALSE)=0,"",VLOOKUP($G$5,'Definición técnica de imagenes'!$A$3:$G$17,6,FALSE)),IF($G$5="F1","","")),'Definición técnica de imagenes'!$F$16),"")</f>
        <v/>
      </c>
      <c r="J51" s="14"/>
      <c r="K51" s="15"/>
    </row>
    <row r="52" spans="1:11" s="12" customFormat="1" x14ac:dyDescent="0.25">
      <c r="A52" s="13"/>
      <c r="B52" s="27"/>
      <c r="C52" s="27"/>
      <c r="D52" s="14"/>
      <c r="E52" s="14"/>
      <c r="F52" s="14" t="str">
        <f t="shared" si="1"/>
        <v/>
      </c>
      <c r="G52" s="14" t="str">
        <f>IF(F52&lt;&gt;"",IF($G$4="Recurso",IF(LEFT($G$5,1)="M",VLOOKUP($G$5,'Definición técnica de imagenes'!$A$3:$G$17,5,FALSE),IF($G$5="F1",'Definición técnica de imagenes'!$E$15,'Definición técnica de imagenes'!$F$13)),'Definición técnica de imagenes'!$E$16),"")</f>
        <v/>
      </c>
      <c r="H52" s="14" t="str">
        <f t="shared" si="2"/>
        <v/>
      </c>
      <c r="I52" s="14" t="str">
        <f>IF(OR(B52&lt;&gt;"",J52&lt;&gt;""),IF($G$4="Recurso",IF(LEFT($G$5,1)="M",IF(VLOOKUP($G$5,'Definición técnica de imagenes'!$A$3:$G$17,6,FALSE)=0,"",VLOOKUP($G$5,'Definición técnica de imagenes'!$A$3:$G$17,6,FALSE)),IF($G$5="F1","","")),'Definición técnica de imagenes'!$F$16),"")</f>
        <v/>
      </c>
      <c r="J52" s="14"/>
      <c r="K52" s="15"/>
    </row>
    <row r="53" spans="1:11" s="12" customFormat="1" x14ac:dyDescent="0.25">
      <c r="A53" s="13"/>
      <c r="B53" s="27"/>
      <c r="C53" s="27"/>
      <c r="D53" s="14"/>
      <c r="E53" s="14"/>
      <c r="F53" s="14" t="str">
        <f t="shared" si="1"/>
        <v/>
      </c>
      <c r="G53" s="14" t="str">
        <f>IF(F53&lt;&gt;"",IF($G$4="Recurso",IF(LEFT($G$5,1)="M",VLOOKUP($G$5,'Definición técnica de imagenes'!$A$3:$G$17,5,FALSE),IF($G$5="F1",'Definición técnica de imagenes'!$E$15,'Definición técnica de imagenes'!$F$13)),'Definición técnica de imagenes'!$E$16),"")</f>
        <v/>
      </c>
      <c r="H53" s="14" t="str">
        <f t="shared" si="2"/>
        <v/>
      </c>
      <c r="I53" s="14" t="str">
        <f>IF(OR(B53&lt;&gt;"",J53&lt;&gt;""),IF($G$4="Recurso",IF(LEFT($G$5,1)="M",IF(VLOOKUP($G$5,'Definición técnica de imagenes'!$A$3:$G$17,6,FALSE)=0,"",VLOOKUP($G$5,'Definición técnica de imagenes'!$A$3:$G$17,6,FALSE)),IF($G$5="F1","","")),'Definición técnica de imagenes'!$F$16),"")</f>
        <v/>
      </c>
      <c r="J53" s="14"/>
      <c r="K53" s="15"/>
    </row>
    <row r="54" spans="1:11" s="12" customFormat="1" x14ac:dyDescent="0.25">
      <c r="A54" s="13"/>
      <c r="B54" s="27"/>
      <c r="C54" s="27"/>
      <c r="D54" s="14"/>
      <c r="E54" s="14"/>
      <c r="F54" s="14" t="str">
        <f t="shared" si="1"/>
        <v/>
      </c>
      <c r="G54" s="14" t="str">
        <f>IF(F54&lt;&gt;"",IF($G$4="Recurso",IF(LEFT($G$5,1)="M",VLOOKUP($G$5,'Definición técnica de imagenes'!$A$3:$G$17,5,FALSE),IF($G$5="F1",'Definición técnica de imagenes'!$E$15,'Definición técnica de imagenes'!$F$13)),'Definición técnica de imagenes'!$E$16),"")</f>
        <v/>
      </c>
      <c r="H54" s="14" t="str">
        <f t="shared" si="2"/>
        <v/>
      </c>
      <c r="I54" s="14" t="str">
        <f>IF(OR(B54&lt;&gt;"",J54&lt;&gt;""),IF($G$4="Recurso",IF(LEFT($G$5,1)="M",IF(VLOOKUP($G$5,'Definición técnica de imagenes'!$A$3:$G$17,6,FALSE)=0,"",VLOOKUP($G$5,'Definición técnica de imagenes'!$A$3:$G$17,6,FALSE)),IF($G$5="F1","","")),'Definición técnica de imagenes'!$F$16),"")</f>
        <v/>
      </c>
      <c r="J54" s="14"/>
      <c r="K54" s="15"/>
    </row>
    <row r="55" spans="1:11" s="12" customFormat="1" x14ac:dyDescent="0.25">
      <c r="A55" s="13"/>
      <c r="B55" s="27"/>
      <c r="C55" s="27"/>
      <c r="D55" s="14"/>
      <c r="E55" s="14"/>
      <c r="F55" s="14" t="str">
        <f t="shared" si="1"/>
        <v/>
      </c>
      <c r="G55" s="14" t="str">
        <f>IF(F55&lt;&gt;"",IF($G$4="Recurso",IF(LEFT($G$5,1)="M",VLOOKUP($G$5,'Definición técnica de imagenes'!$A$3:$G$17,5,FALSE),IF($G$5="F1",'Definición técnica de imagenes'!$E$15,'Definición técnica de imagenes'!$F$13)),'Definición técnica de imagenes'!$E$16),"")</f>
        <v/>
      </c>
      <c r="H55" s="14" t="str">
        <f t="shared" si="2"/>
        <v/>
      </c>
      <c r="I55" s="14" t="str">
        <f>IF(OR(B55&lt;&gt;"",J55&lt;&gt;""),IF($G$4="Recurso",IF(LEFT($G$5,1)="M",IF(VLOOKUP($G$5,'Definición técnica de imagenes'!$A$3:$G$17,6,FALSE)=0,"",VLOOKUP($G$5,'Definición técnica de imagenes'!$A$3:$G$17,6,FALSE)),IF($G$5="F1","","")),'Definición técnica de imagenes'!$F$16),"")</f>
        <v/>
      </c>
      <c r="J55" s="14"/>
      <c r="K55" s="15"/>
    </row>
    <row r="56" spans="1:11" s="12" customFormat="1" x14ac:dyDescent="0.25">
      <c r="A56" s="13"/>
      <c r="B56" s="27"/>
      <c r="C56" s="27"/>
      <c r="D56" s="14"/>
      <c r="E56" s="14"/>
      <c r="F56" s="14" t="str">
        <f t="shared" si="1"/>
        <v/>
      </c>
      <c r="G56" s="14" t="str">
        <f>IF(F56&lt;&gt;"",IF($G$4="Recurso",IF(LEFT($G$5,1)="M",VLOOKUP($G$5,'Definición técnica de imagenes'!$A$3:$G$17,5,FALSE),IF($G$5="F1",'Definición técnica de imagenes'!$E$15,'Definición técnica de imagenes'!$F$13)),'Definición técnica de imagenes'!$E$16),"")</f>
        <v/>
      </c>
      <c r="H56" s="14" t="str">
        <f t="shared" si="2"/>
        <v/>
      </c>
      <c r="I56" s="14" t="str">
        <f>IF(OR(B56&lt;&gt;"",J56&lt;&gt;""),IF($G$4="Recurso",IF(LEFT($G$5,1)="M",IF(VLOOKUP($G$5,'Definición técnica de imagenes'!$A$3:$G$17,6,FALSE)=0,"",VLOOKUP($G$5,'Definición técnica de imagenes'!$A$3:$G$17,6,FALSE)),IF($G$5="F1","","")),'Definición técnica de imagenes'!$F$16),"")</f>
        <v/>
      </c>
      <c r="J56" s="14"/>
      <c r="K56" s="15"/>
    </row>
    <row r="57" spans="1:11" s="12" customFormat="1" x14ac:dyDescent="0.25">
      <c r="A57" s="13"/>
      <c r="B57" s="27"/>
      <c r="C57" s="27"/>
      <c r="D57" s="14"/>
      <c r="E57" s="14"/>
      <c r="F57" s="14" t="str">
        <f t="shared" si="1"/>
        <v/>
      </c>
      <c r="G57" s="14" t="str">
        <f>IF(F57&lt;&gt;"",IF($G$4="Recurso",IF(LEFT($G$5,1)="M",VLOOKUP($G$5,'Definición técnica de imagenes'!$A$3:$G$17,5,FALSE),IF($G$5="F1",'Definición técnica de imagenes'!$E$15,'Definición técnica de imagenes'!$F$13)),'Definición técnica de imagenes'!$E$16),"")</f>
        <v/>
      </c>
      <c r="H57" s="14" t="str">
        <f t="shared" si="2"/>
        <v/>
      </c>
      <c r="I57" s="14" t="str">
        <f>IF(OR(B57&lt;&gt;"",J57&lt;&gt;""),IF($G$4="Recurso",IF(LEFT($G$5,1)="M",IF(VLOOKUP($G$5,'Definición técnica de imagenes'!$A$3:$G$17,6,FALSE)=0,"",VLOOKUP($G$5,'Definición técnica de imagenes'!$A$3:$G$17,6,FALSE)),IF($G$5="F1","","")),'Definición técnica de imagenes'!$F$16),"")</f>
        <v/>
      </c>
      <c r="J57" s="14"/>
      <c r="K57" s="15"/>
    </row>
    <row r="58" spans="1:11" s="12" customFormat="1" x14ac:dyDescent="0.25">
      <c r="A58" s="13"/>
      <c r="B58" s="27"/>
      <c r="C58" s="27"/>
      <c r="D58" s="14"/>
      <c r="E58" s="14"/>
      <c r="F58" s="14" t="str">
        <f t="shared" si="1"/>
        <v/>
      </c>
      <c r="G58" s="14" t="str">
        <f>IF(F58&lt;&gt;"",IF($G$4="Recurso",IF(LEFT($G$5,1)="M",VLOOKUP($G$5,'Definición técnica de imagenes'!$A$3:$G$17,5,FALSE),IF($G$5="F1",'Definición técnica de imagenes'!$E$15,'Definición técnica de imagenes'!$F$13)),'Definición técnica de imagenes'!$E$16),"")</f>
        <v/>
      </c>
      <c r="H58" s="14" t="str">
        <f t="shared" si="2"/>
        <v/>
      </c>
      <c r="I58" s="14" t="str">
        <f>IF(OR(B58&lt;&gt;"",J58&lt;&gt;""),IF($G$4="Recurso",IF(LEFT($G$5,1)="M",IF(VLOOKUP($G$5,'Definición técnica de imagenes'!$A$3:$G$17,6,FALSE)=0,"",VLOOKUP($G$5,'Definición técnica de imagenes'!$A$3:$G$17,6,FALSE)),IF($G$5="F1","","")),'Definición técnica de imagenes'!$F$16),"")</f>
        <v/>
      </c>
      <c r="J58" s="14"/>
      <c r="K58" s="15"/>
    </row>
    <row r="59" spans="1:11" s="12" customFormat="1" x14ac:dyDescent="0.25">
      <c r="A59" s="13"/>
      <c r="B59" s="27"/>
      <c r="C59" s="27"/>
      <c r="D59" s="14"/>
      <c r="E59" s="14"/>
      <c r="F59" s="14" t="str">
        <f t="shared" si="1"/>
        <v/>
      </c>
      <c r="G59" s="14" t="str">
        <f>IF(F59&lt;&gt;"",IF($G$4="Recurso",IF(LEFT($G$5,1)="M",VLOOKUP($G$5,'Definición técnica de imagenes'!$A$3:$G$17,5,FALSE),IF($G$5="F1",'Definición técnica de imagenes'!$E$15,'Definición técnica de imagenes'!$F$13)),'Definición técnica de imagenes'!$E$16),"")</f>
        <v/>
      </c>
      <c r="H59" s="14" t="str">
        <f t="shared" si="2"/>
        <v/>
      </c>
      <c r="I59" s="14" t="str">
        <f>IF(OR(B59&lt;&gt;"",J59&lt;&gt;""),IF($G$4="Recurso",IF(LEFT($G$5,1)="M",IF(VLOOKUP($G$5,'Definición técnica de imagenes'!$A$3:$G$17,6,FALSE)=0,"",VLOOKUP($G$5,'Definición técnica de imagenes'!$A$3:$G$17,6,FALSE)),IF($G$5="F1","","")),'Definición técnica de imagenes'!$F$16),"")</f>
        <v/>
      </c>
      <c r="J59" s="14"/>
      <c r="K59" s="15"/>
    </row>
    <row r="60" spans="1:11" s="12" customFormat="1" x14ac:dyDescent="0.25">
      <c r="A60" s="13"/>
      <c r="B60" s="27"/>
      <c r="C60" s="27"/>
      <c r="D60" s="14"/>
      <c r="E60" s="14"/>
      <c r="F60" s="14" t="str">
        <f t="shared" si="1"/>
        <v/>
      </c>
      <c r="G60" s="14" t="str">
        <f>IF(F60&lt;&gt;"",IF($G$4="Recurso",IF(LEFT($G$5,1)="M",VLOOKUP($G$5,'Definición técnica de imagenes'!$A$3:$G$17,5,FALSE),IF($G$5="F1",'Definición técnica de imagenes'!$E$15,'Definición técnica de imagenes'!$F$13)),'Definición técnica de imagenes'!$E$16),"")</f>
        <v/>
      </c>
      <c r="H60" s="14" t="str">
        <f t="shared" si="2"/>
        <v/>
      </c>
      <c r="I60" s="14" t="str">
        <f>IF(OR(B60&lt;&gt;"",J60&lt;&gt;""),IF($G$4="Recurso",IF(LEFT($G$5,1)="M",IF(VLOOKUP($G$5,'Definición técnica de imagenes'!$A$3:$G$17,6,FALSE)=0,"",VLOOKUP($G$5,'Definición técnica de imagenes'!$A$3:$G$17,6,FALSE)),IF($G$5="F1","","")),'Definición técnica de imagenes'!$F$16),"")</f>
        <v/>
      </c>
      <c r="J60" s="14"/>
      <c r="K60" s="15"/>
    </row>
    <row r="61" spans="1:11" s="12" customFormat="1" x14ac:dyDescent="0.25">
      <c r="A61" s="13"/>
      <c r="B61" s="27"/>
      <c r="C61" s="27"/>
      <c r="D61" s="14"/>
      <c r="E61" s="14"/>
      <c r="F61" s="14" t="str">
        <f t="shared" si="1"/>
        <v/>
      </c>
      <c r="G61" s="14" t="str">
        <f>IF(F61&lt;&gt;"",IF($G$4="Recurso",IF(LEFT($G$5,1)="M",VLOOKUP($G$5,'Definición técnica de imagenes'!$A$3:$G$17,5,FALSE),IF($G$5="F1",'Definición técnica de imagenes'!$E$15,'Definición técnica de imagenes'!$F$13)),'Definición técnica de imagenes'!$E$16),"")</f>
        <v/>
      </c>
      <c r="H61" s="14" t="str">
        <f t="shared" si="2"/>
        <v/>
      </c>
      <c r="I61" s="14" t="str">
        <f>IF(OR(B61&lt;&gt;"",J61&lt;&gt;""),IF($G$4="Recurso",IF(LEFT($G$5,1)="M",IF(VLOOKUP($G$5,'Definición técnica de imagenes'!$A$3:$G$17,6,FALSE)=0,"",VLOOKUP($G$5,'Definición técnica de imagenes'!$A$3:$G$17,6,FALSE)),IF($G$5="F1","","")),'Definición técnica de imagenes'!$F$16),"")</f>
        <v/>
      </c>
      <c r="J61" s="14"/>
      <c r="K61" s="15"/>
    </row>
    <row r="62" spans="1:11" s="12" customFormat="1" x14ac:dyDescent="0.25">
      <c r="A62" s="13"/>
      <c r="B62" s="13"/>
      <c r="C62" s="13"/>
      <c r="D62" s="14"/>
      <c r="E62" s="14"/>
      <c r="F62" s="14" t="str">
        <f t="shared" si="1"/>
        <v/>
      </c>
      <c r="G62" s="14" t="str">
        <f>IF(F62&lt;&gt;"",IF($G$4="Recurso",IF(LEFT($G$5,1)="M",VLOOKUP($G$5,'Definición técnica de imagenes'!$A$3:$G$17,5,FALSE),IF($G$5="F1",'Definición técnica de imagenes'!$E$15,'Definición técnica de imagenes'!$F$13)),'Definición técnica de imagenes'!$E$16),"")</f>
        <v/>
      </c>
      <c r="H62" s="14" t="str">
        <f t="shared" si="2"/>
        <v/>
      </c>
      <c r="I62" s="14" t="str">
        <f>IF(OR(B62&lt;&gt;"",J62&lt;&gt;""),IF($G$4="Recurso",IF(LEFT($G$5,1)="M",IF(VLOOKUP($G$5,'Definición técnica de imagenes'!$A$3:$G$17,6,FALSE)=0,"",VLOOKUP($G$5,'Definición técnica de imagenes'!$A$3:$G$17,6,FALSE)),IF($G$5="F1","","")),'Definición técnica de imagenes'!$F$16),"")</f>
        <v/>
      </c>
      <c r="J62" s="14"/>
      <c r="K62" s="15"/>
    </row>
    <row r="63" spans="1:11" s="12" customFormat="1" x14ac:dyDescent="0.25">
      <c r="A63" s="13"/>
      <c r="B63" s="13"/>
      <c r="C63" s="13"/>
      <c r="D63" s="14"/>
      <c r="E63" s="14"/>
      <c r="F63" s="14" t="str">
        <f t="shared" si="1"/>
        <v/>
      </c>
      <c r="G63" s="14" t="str">
        <f>IF(F63&lt;&gt;"",IF($G$4="Recurso",IF(LEFT($G$5,1)="M",VLOOKUP($G$5,'Definición técnica de imagenes'!$A$3:$G$17,5,FALSE),IF($G$5="F1",'Definición técnica de imagenes'!$E$15,'Definición técnica de imagenes'!$F$13)),'Definición técnica de imagenes'!$E$16),"")</f>
        <v/>
      </c>
      <c r="H63" s="14" t="str">
        <f t="shared" si="2"/>
        <v/>
      </c>
      <c r="I63" s="14" t="str">
        <f>IF(OR(B63&lt;&gt;"",J63&lt;&gt;""),IF($G$4="Recurso",IF(LEFT($G$5,1)="M",IF(VLOOKUP($G$5,'Definición técnica de imagenes'!$A$3:$G$17,6,FALSE)=0,"",VLOOKUP($G$5,'Definición técnica de imagenes'!$A$3:$G$17,6,FALSE)),IF($G$5="F1","","")),'Definición técnica de imagenes'!$F$16),"")</f>
        <v/>
      </c>
      <c r="J63" s="14"/>
      <c r="K63" s="15"/>
    </row>
    <row r="64" spans="1:11" s="12" customFormat="1" x14ac:dyDescent="0.25">
      <c r="A64" s="13"/>
      <c r="B64" s="13"/>
      <c r="C64" s="13"/>
      <c r="D64" s="14"/>
      <c r="E64" s="14"/>
      <c r="F64" s="14" t="str">
        <f t="shared" si="1"/>
        <v/>
      </c>
      <c r="G64" s="14" t="str">
        <f>IF(F64&lt;&gt;"",IF($G$4="Recurso",IF(LEFT($G$5,1)="M",VLOOKUP($G$5,'Definición técnica de imagenes'!$A$3:$G$17,5,FALSE),IF($G$5="F1",'Definición técnica de imagenes'!$E$15,'Definición técnica de imagenes'!$F$13)),'Definición técnica de imagenes'!$E$16),"")</f>
        <v/>
      </c>
      <c r="H64" s="14" t="str">
        <f t="shared" si="2"/>
        <v/>
      </c>
      <c r="I64" s="14" t="str">
        <f>IF(OR(B64&lt;&gt;"",J64&lt;&gt;""),IF($G$4="Recurso",IF(LEFT($G$5,1)="M",IF(VLOOKUP($G$5,'Definición técnica de imagenes'!$A$3:$G$17,6,FALSE)=0,"",VLOOKUP($G$5,'Definición técnica de imagenes'!$A$3:$G$17,6,FALSE)),IF($G$5="F1","","")),'Definición técnica de imagenes'!$F$16),"")</f>
        <v/>
      </c>
      <c r="J64" s="14"/>
      <c r="K64" s="15"/>
    </row>
    <row r="65" spans="1:11" s="12" customFormat="1" x14ac:dyDescent="0.25">
      <c r="A65" s="13"/>
      <c r="B65" s="13"/>
      <c r="C65" s="13"/>
      <c r="D65" s="14"/>
      <c r="E65" s="14"/>
      <c r="F65" s="14" t="str">
        <f t="shared" si="1"/>
        <v/>
      </c>
      <c r="G65" s="14" t="str">
        <f>IF(F65&lt;&gt;"",IF($G$4="Recurso",IF(LEFT($G$5,1)="M",VLOOKUP($G$5,'Definición técnica de imagenes'!$A$3:$G$17,5,FALSE),IF($G$5="F1",'Definición técnica de imagenes'!$E$15,'Definición técnica de imagenes'!$F$13)),'Definición técnica de imagenes'!$E$16),"")</f>
        <v/>
      </c>
      <c r="H65" s="14" t="str">
        <f t="shared" si="2"/>
        <v/>
      </c>
      <c r="I65" s="14" t="str">
        <f>IF(OR(B65&lt;&gt;"",J65&lt;&gt;""),IF($G$4="Recurso",IF(LEFT($G$5,1)="M",IF(VLOOKUP($G$5,'Definición técnica de imagenes'!$A$3:$G$17,6,FALSE)=0,"",VLOOKUP($G$5,'Definición técnica de imagenes'!$A$3:$G$17,6,FALSE)),IF($G$5="F1","","")),'Definición técnica de imagenes'!$F$16),"")</f>
        <v/>
      </c>
      <c r="J65" s="14"/>
      <c r="K65" s="15"/>
    </row>
    <row r="66" spans="1:11" s="12" customFormat="1" x14ac:dyDescent="0.25">
      <c r="A66" s="13"/>
      <c r="B66" s="13"/>
      <c r="C66" s="13"/>
      <c r="D66" s="14"/>
      <c r="E66" s="14"/>
      <c r="F66" s="14" t="str">
        <f t="shared" si="1"/>
        <v/>
      </c>
      <c r="G66" s="14" t="str">
        <f>IF(F66&lt;&gt;"",IF($G$4="Recurso",IF(LEFT($G$5,1)="M",VLOOKUP($G$5,'Definición técnica de imagenes'!$A$3:$G$17,5,FALSE),IF($G$5="F1",'Definición técnica de imagenes'!$E$15,'Definición técnica de imagenes'!$F$13)),'Definición técnica de imagenes'!$E$16),"")</f>
        <v/>
      </c>
      <c r="H66" s="14" t="str">
        <f t="shared" si="2"/>
        <v/>
      </c>
      <c r="I66" s="14" t="str">
        <f>IF(OR(B66&lt;&gt;"",J66&lt;&gt;""),IF($G$4="Recurso",IF(LEFT($G$5,1)="M",IF(VLOOKUP($G$5,'Definición técnica de imagenes'!$A$3:$G$17,6,FALSE)=0,"",VLOOKUP($G$5,'Definición técnica de imagenes'!$A$3:$G$17,6,FALSE)),IF($G$5="F1","","")),'Definición técnica de imagenes'!$F$16),"")</f>
        <v/>
      </c>
      <c r="J66" s="14"/>
      <c r="K66" s="15"/>
    </row>
    <row r="67" spans="1:11" s="12" customFormat="1" x14ac:dyDescent="0.25">
      <c r="A67" s="13"/>
      <c r="B67" s="13"/>
      <c r="C67" s="13"/>
      <c r="D67" s="14"/>
      <c r="E67" s="14"/>
      <c r="F67" s="14" t="str">
        <f t="shared" si="1"/>
        <v/>
      </c>
      <c r="G67" s="14" t="str">
        <f>IF(F67&lt;&gt;"",IF($G$4="Recurso",IF(LEFT($G$5,1)="M",VLOOKUP($G$5,'Definición técnica de imagenes'!$A$3:$G$17,5,FALSE),IF($G$5="F1",'Definición técnica de imagenes'!$E$15,'Definición técnica de imagenes'!$F$13)),'Definición técnica de imagenes'!$E$16),"")</f>
        <v/>
      </c>
      <c r="H67" s="14" t="str">
        <f t="shared" si="2"/>
        <v/>
      </c>
      <c r="I67" s="14" t="str">
        <f>IF(OR(B67&lt;&gt;"",J67&lt;&gt;""),IF($G$4="Recurso",IF(LEFT($G$5,1)="M",IF(VLOOKUP($G$5,'Definición técnica de imagenes'!$A$3:$G$17,6,FALSE)=0,"",VLOOKUP($G$5,'Definición técnica de imagenes'!$A$3:$G$17,6,FALSE)),IF($G$5="F1","","")),'Definición técnica de imagenes'!$F$16),"")</f>
        <v/>
      </c>
      <c r="J67" s="14"/>
      <c r="K67" s="15"/>
    </row>
    <row r="68" spans="1:11" s="12" customFormat="1" x14ac:dyDescent="0.25">
      <c r="A68" s="13"/>
      <c r="B68" s="13"/>
      <c r="C68" s="13"/>
      <c r="D68" s="14"/>
      <c r="E68" s="14"/>
      <c r="F68" s="14" t="str">
        <f t="shared" si="1"/>
        <v/>
      </c>
      <c r="G68" s="14" t="str">
        <f>IF(F68&lt;&gt;"",IF($G$4="Recurso",IF(LEFT($G$5,1)="M",VLOOKUP($G$5,'Definición técnica de imagenes'!$A$3:$G$17,5,FALSE),IF($G$5="F1",'Definición técnica de imagenes'!$E$15,'Definición técnica de imagenes'!$F$13)),'Definición técnica de imagenes'!$E$16),"")</f>
        <v/>
      </c>
      <c r="H68" s="14" t="str">
        <f t="shared" si="2"/>
        <v/>
      </c>
      <c r="I68" s="14" t="str">
        <f>IF(OR(B68&lt;&gt;"",J68&lt;&gt;""),IF($G$4="Recurso",IF(LEFT($G$5,1)="M",IF(VLOOKUP($G$5,'Definición técnica de imagenes'!$A$3:$G$17,6,FALSE)=0,"",VLOOKUP($G$5,'Definición técnica de imagenes'!$A$3:$G$17,6,FALSE)),IF($G$5="F1","","")),'Definición técnica de imagenes'!$F$16),"")</f>
        <v/>
      </c>
      <c r="J68" s="14"/>
      <c r="K68" s="15"/>
    </row>
    <row r="69" spans="1:11" s="12" customFormat="1" x14ac:dyDescent="0.25">
      <c r="A69" s="13"/>
      <c r="B69" s="13"/>
      <c r="C69" s="13"/>
      <c r="D69" s="14"/>
      <c r="E69" s="14"/>
      <c r="F69" s="14" t="str">
        <f t="shared" si="1"/>
        <v/>
      </c>
      <c r="G69" s="14" t="str">
        <f>IF(F69&lt;&gt;"",IF($G$4="Recurso",IF(LEFT($G$5,1)="M",VLOOKUP($G$5,'Definición técnica de imagenes'!$A$3:$G$17,5,FALSE),IF($G$5="F1",'Definición técnica de imagenes'!$E$15,'Definición técnica de imagenes'!$F$13)),'Definición técnica de imagenes'!$E$16),"")</f>
        <v/>
      </c>
      <c r="H69" s="14" t="str">
        <f t="shared" si="2"/>
        <v/>
      </c>
      <c r="I69" s="14" t="str">
        <f>IF(OR(B69&lt;&gt;"",J69&lt;&gt;""),IF($G$4="Recurso",IF(LEFT($G$5,1)="M",IF(VLOOKUP($G$5,'Definición técnica de imagenes'!$A$3:$G$17,6,FALSE)=0,"",VLOOKUP($G$5,'Definición técnica de imagenes'!$A$3:$G$17,6,FALSE)),IF($G$5="F1","","")),'Definición técnica de imagenes'!$F$16),"")</f>
        <v/>
      </c>
      <c r="J69" s="14"/>
      <c r="K69" s="15"/>
    </row>
    <row r="70" spans="1:11" s="12" customFormat="1" x14ac:dyDescent="0.25">
      <c r="A70" s="13"/>
      <c r="B70" s="13"/>
      <c r="C70" s="13"/>
      <c r="D70" s="14"/>
      <c r="E70" s="14"/>
      <c r="F70" s="14" t="str">
        <f t="shared" si="1"/>
        <v/>
      </c>
      <c r="G70" s="14" t="str">
        <f>IF(F70&lt;&gt;"",IF($G$4="Recurso",IF(LEFT($G$5,1)="M",VLOOKUP($G$5,'Definición técnica de imagenes'!$A$3:$G$17,5,FALSE),IF($G$5="F1",'Definición técnica de imagenes'!$E$15,'Definición técnica de imagenes'!$F$13)),'Definición técnica de imagenes'!$E$16),"")</f>
        <v/>
      </c>
      <c r="H70" s="14" t="str">
        <f t="shared" si="2"/>
        <v/>
      </c>
      <c r="I70" s="14" t="str">
        <f>IF(OR(B70&lt;&gt;"",J70&lt;&gt;""),IF($G$4="Recurso",IF(LEFT($G$5,1)="M",IF(VLOOKUP($G$5,'Definición técnica de imagenes'!$A$3:$G$17,6,FALSE)=0,"",VLOOKUP($G$5,'Definición técnica de imagenes'!$A$3:$G$17,6,FALSE)),IF($G$5="F1","","")),'Definición técnica de imagenes'!$F$16),"")</f>
        <v/>
      </c>
      <c r="J70" s="14"/>
      <c r="K70" s="15"/>
    </row>
    <row r="71" spans="1:11" s="12" customFormat="1" x14ac:dyDescent="0.25">
      <c r="A71" s="13"/>
      <c r="B71" s="13"/>
      <c r="C71" s="13"/>
      <c r="D71" s="14"/>
      <c r="E71" s="14"/>
      <c r="F71" s="14" t="str">
        <f t="shared" si="1"/>
        <v/>
      </c>
      <c r="G71" s="14" t="str">
        <f>IF(F71&lt;&gt;"",IF($G$4="Recurso",IF(LEFT($G$5,1)="M",VLOOKUP($G$5,'Definición técnica de imagenes'!$A$3:$G$17,5,FALSE),IF($G$5="F1",'Definición técnica de imagenes'!$E$15,'Definición técnica de imagenes'!$F$13)),'Definición técnica de imagenes'!$E$16),"")</f>
        <v/>
      </c>
      <c r="H71" s="14" t="str">
        <f t="shared" si="2"/>
        <v/>
      </c>
      <c r="I71" s="14" t="str">
        <f>IF(OR(B71&lt;&gt;"",J71&lt;&gt;""),IF($G$4="Recurso",IF(LEFT($G$5,1)="M",IF(VLOOKUP($G$5,'Definición técnica de imagenes'!$A$3:$G$17,6,FALSE)=0,"",VLOOKUP($G$5,'Definición técnica de imagenes'!$A$3:$G$17,6,FALSE)),IF($G$5="F1","","")),'Definición técnica de imagenes'!$F$16),"")</f>
        <v/>
      </c>
      <c r="J71" s="14"/>
      <c r="K71" s="15"/>
    </row>
    <row r="72" spans="1:11" s="12" customFormat="1" x14ac:dyDescent="0.25">
      <c r="A72" s="13"/>
      <c r="B72" s="13"/>
      <c r="C72" s="13"/>
      <c r="D72" s="14"/>
      <c r="E72" s="14"/>
      <c r="F72" s="14" t="str">
        <f t="shared" si="1"/>
        <v/>
      </c>
      <c r="G72" s="14" t="str">
        <f>IF(F72&lt;&gt;"",IF($G$4="Recurso",IF(LEFT($G$5,1)="M",VLOOKUP($G$5,'Definición técnica de imagenes'!$A$3:$G$17,5,FALSE),IF($G$5="F1",'Definición técnica de imagenes'!$E$15,'Definición técnica de imagenes'!$F$13)),'Definición técnica de imagenes'!$E$16),"")</f>
        <v/>
      </c>
      <c r="H72" s="14" t="str">
        <f t="shared" si="2"/>
        <v/>
      </c>
      <c r="I72" s="14" t="str">
        <f>IF(OR(B72&lt;&gt;"",J72&lt;&gt;""),IF($G$4="Recurso",IF(LEFT($G$5,1)="M",IF(VLOOKUP($G$5,'Definición técnica de imagenes'!$A$3:$G$17,6,FALSE)=0,"",VLOOKUP($G$5,'Definición técnica de imagenes'!$A$3:$G$17,6,FALSE)),IF($G$5="F1","","")),'Definición técnica de imagenes'!$F$16),"")</f>
        <v/>
      </c>
      <c r="J72" s="14"/>
      <c r="K72" s="15"/>
    </row>
    <row r="73" spans="1:11" s="12" customFormat="1" x14ac:dyDescent="0.25">
      <c r="A73" s="13"/>
      <c r="B73" s="13"/>
      <c r="C73" s="13"/>
      <c r="D73" s="14"/>
      <c r="E73" s="14"/>
      <c r="F73" s="14" t="str">
        <f t="shared" si="1"/>
        <v/>
      </c>
      <c r="G73" s="14" t="str">
        <f>IF(F73&lt;&gt;"",IF($G$4="Recurso",IF(LEFT($G$5,1)="M",VLOOKUP($G$5,'Definición técnica de imagenes'!$A$3:$G$17,5,FALSE),IF($G$5="F1",'Definición técnica de imagenes'!$E$15,'Definición técnica de imagenes'!$F$13)),'Definición técnica de imagenes'!$E$16),"")</f>
        <v/>
      </c>
      <c r="H73" s="14" t="str">
        <f t="shared" si="2"/>
        <v/>
      </c>
      <c r="I73" s="14" t="str">
        <f>IF(OR(B73&lt;&gt;"",J73&lt;&gt;""),IF($G$4="Recurso",IF(LEFT($G$5,1)="M",IF(VLOOKUP($G$5,'Definición técnica de imagenes'!$A$3:$G$17,6,FALSE)=0,"",VLOOKUP($G$5,'Definición técnica de imagenes'!$A$3:$G$17,6,FALSE)),IF($G$5="F1","","")),'Definición técnica de imagenes'!$F$16),"")</f>
        <v/>
      </c>
      <c r="J73" s="14"/>
      <c r="K73" s="15"/>
    </row>
    <row r="74" spans="1:11" s="12" customFormat="1" x14ac:dyDescent="0.25">
      <c r="A74" s="13"/>
      <c r="B74" s="13"/>
      <c r="C74" s="13"/>
      <c r="D74" s="14"/>
      <c r="E74" s="14"/>
      <c r="F74" s="14" t="str">
        <f t="shared" si="1"/>
        <v/>
      </c>
      <c r="G74" s="14" t="str">
        <f>IF(F74&lt;&gt;"",IF($G$4="Recurso",IF(LEFT($G$5,1)="M",VLOOKUP($G$5,'Definición técnica de imagenes'!$A$3:$G$17,5,FALSE),IF($G$5="F1",'Definición técnica de imagenes'!$E$15,'Definición técnica de imagenes'!$F$13)),'Definición técnica de imagenes'!$E$16),"")</f>
        <v/>
      </c>
      <c r="H74" s="14" t="str">
        <f t="shared" si="2"/>
        <v/>
      </c>
      <c r="I74" s="14" t="str">
        <f>IF(OR(B74&lt;&gt;"",J74&lt;&gt;""),IF($G$4="Recurso",IF(LEFT($G$5,1)="M",IF(VLOOKUP($G$5,'Definición técnica de imagenes'!$A$3:$G$17,6,FALSE)=0,"",VLOOKUP($G$5,'Definición técnica de imagenes'!$A$3:$G$17,6,FALSE)),IF($G$5="F1","","")),'Definición técnica de imagenes'!$F$16),"")</f>
        <v/>
      </c>
      <c r="J74" s="14"/>
      <c r="K74" s="15"/>
    </row>
    <row r="75" spans="1:11" s="12" customFormat="1" x14ac:dyDescent="0.25">
      <c r="A75" s="13"/>
      <c r="B75" s="13"/>
      <c r="C75" s="13"/>
      <c r="D75" s="14"/>
      <c r="E75" s="14"/>
      <c r="F75" s="14" t="str">
        <f t="shared" ref="F75:F108" si="4">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8" si="5">IF(AND(I75&lt;&gt;"",I75&lt;&gt;0),IF(OR(B75&lt;&gt;"",J75&lt;&gt;""),CONCATENATE($C$7,"_",$A75,IF($G$4="Cuaderno de Estudio","_zoom",CONCATENATE("a",IF(LEFT($G$5,1)="F",".jpg",".png")))),""),"")</f>
        <v/>
      </c>
      <c r="I75" s="14" t="str">
        <f>IF(OR(B75&lt;&gt;"",J75&lt;&gt;""),IF($G$4="Recurso",IF(LEFT($G$5,1)="M",IF(VLOOKUP($G$5,'Definición técnica de imagenes'!$A$3:$G$17,6,FALSE)=0,"",VLOOKUP($G$5,'Definición técnica de imagenes'!$A$3:$G$17,6,FALSE)),IF($G$5="F1","","")),'Definición técnica de imagenes'!$F$16),"")</f>
        <v/>
      </c>
      <c r="J75" s="14"/>
      <c r="K75" s="15"/>
    </row>
    <row r="76" spans="1:11" s="12" customFormat="1" x14ac:dyDescent="0.25">
      <c r="A76" s="13"/>
      <c r="B76" s="13"/>
      <c r="C76" s="13"/>
      <c r="D76" s="14"/>
      <c r="E76" s="14"/>
      <c r="F76" s="14" t="str">
        <f t="shared" si="4"/>
        <v/>
      </c>
      <c r="G76" s="14" t="str">
        <f>IF(F76&lt;&gt;"",IF($G$4="Recurso",IF(LEFT($G$5,1)="M",VLOOKUP($G$5,'Definición técnica de imagenes'!$A$3:$G$17,5,FALSE),IF($G$5="F1",'Definición técnica de imagenes'!$E$15,'Definición técnica de imagenes'!$F$13)),'Definición técnica de imagenes'!$E$16),"")</f>
        <v/>
      </c>
      <c r="H76" s="14" t="str">
        <f t="shared" si="5"/>
        <v/>
      </c>
      <c r="I76" s="14" t="str">
        <f>IF(OR(B76&lt;&gt;"",J76&lt;&gt;""),IF($G$4="Recurso",IF(LEFT($G$5,1)="M",IF(VLOOKUP($G$5,'Definición técnica de imagenes'!$A$3:$G$17,6,FALSE)=0,"",VLOOKUP($G$5,'Definición técnica de imagenes'!$A$3:$G$17,6,FALSE)),IF($G$5="F1","","")),'Definición técnica de imagenes'!$F$16),"")</f>
        <v/>
      </c>
      <c r="J76" s="14"/>
      <c r="K76" s="15"/>
    </row>
    <row r="77" spans="1:11" s="12" customFormat="1" x14ac:dyDescent="0.25">
      <c r="A77" s="13"/>
      <c r="B77" s="13"/>
      <c r="C77" s="13"/>
      <c r="D77" s="14"/>
      <c r="E77" s="14"/>
      <c r="F77" s="14" t="str">
        <f t="shared" si="4"/>
        <v/>
      </c>
      <c r="G77" s="14" t="str">
        <f>IF(F77&lt;&gt;"",IF($G$4="Recurso",IF(LEFT($G$5,1)="M",VLOOKUP($G$5,'Definición técnica de imagenes'!$A$3:$G$17,5,FALSE),IF($G$5="F1",'Definición técnica de imagenes'!$E$15,'Definición técnica de imagenes'!$F$13)),'Definición técnica de imagenes'!$E$16),"")</f>
        <v/>
      </c>
      <c r="H77" s="14" t="str">
        <f t="shared" si="5"/>
        <v/>
      </c>
      <c r="I77" s="14" t="str">
        <f>IF(OR(B77&lt;&gt;"",J77&lt;&gt;""),IF($G$4="Recurso",IF(LEFT($G$5,1)="M",IF(VLOOKUP($G$5,'Definición técnica de imagenes'!$A$3:$G$17,6,FALSE)=0,"",VLOOKUP($G$5,'Definición técnica de imagenes'!$A$3:$G$17,6,FALSE)),IF($G$5="F1","","")),'Definición técnica de imagenes'!$F$16),"")</f>
        <v/>
      </c>
      <c r="J77" s="14"/>
      <c r="K77" s="15"/>
    </row>
    <row r="78" spans="1:11" s="12" customFormat="1" x14ac:dyDescent="0.25">
      <c r="A78" s="13"/>
      <c r="B78" s="13"/>
      <c r="C78" s="13"/>
      <c r="D78" s="14"/>
      <c r="E78" s="14"/>
      <c r="F78" s="14" t="str">
        <f t="shared" si="4"/>
        <v/>
      </c>
      <c r="G78" s="14" t="str">
        <f>IF(F78&lt;&gt;"",IF($G$4="Recurso",IF(LEFT($G$5,1)="M",VLOOKUP($G$5,'Definición técnica de imagenes'!$A$3:$G$17,5,FALSE),IF($G$5="F1",'Definición técnica de imagenes'!$E$15,'Definición técnica de imagenes'!$F$13)),'Definición técnica de imagenes'!$E$16),"")</f>
        <v/>
      </c>
      <c r="H78" s="14" t="str">
        <f t="shared" si="5"/>
        <v/>
      </c>
      <c r="I78" s="14" t="str">
        <f>IF(OR(B78&lt;&gt;"",J78&lt;&gt;""),IF($G$4="Recurso",IF(LEFT($G$5,1)="M",IF(VLOOKUP($G$5,'Definición técnica de imagenes'!$A$3:$G$17,6,FALSE)=0,"",VLOOKUP($G$5,'Definición técnica de imagenes'!$A$3:$G$17,6,FALSE)),IF($G$5="F1","","")),'Definición técnica de imagenes'!$F$16),"")</f>
        <v/>
      </c>
      <c r="J78" s="14"/>
      <c r="K78" s="15"/>
    </row>
    <row r="79" spans="1:11" s="12" customFormat="1" x14ac:dyDescent="0.25">
      <c r="A79" s="13"/>
      <c r="B79" s="13"/>
      <c r="C79" s="13"/>
      <c r="D79" s="14"/>
      <c r="E79" s="14"/>
      <c r="F79" s="14" t="str">
        <f t="shared" si="4"/>
        <v/>
      </c>
      <c r="G79" s="14" t="str">
        <f>IF(F79&lt;&gt;"",IF($G$4="Recurso",IF(LEFT($G$5,1)="M",VLOOKUP($G$5,'Definición técnica de imagenes'!$A$3:$G$17,5,FALSE),IF($G$5="F1",'Definición técnica de imagenes'!$E$15,'Definición técnica de imagenes'!$F$13)),'Definición técnica de imagenes'!$E$16),"")</f>
        <v/>
      </c>
      <c r="H79" s="14" t="str">
        <f t="shared" si="5"/>
        <v/>
      </c>
      <c r="I79" s="14" t="str">
        <f>IF(OR(B79&lt;&gt;"",J79&lt;&gt;""),IF($G$4="Recurso",IF(LEFT($G$5,1)="M",IF(VLOOKUP($G$5,'Definición técnica de imagenes'!$A$3:$G$17,6,FALSE)=0,"",VLOOKUP($G$5,'Definición técnica de imagenes'!$A$3:$G$17,6,FALSE)),IF($G$5="F1","","")),'Definición técnica de imagenes'!$F$16),"")</f>
        <v/>
      </c>
      <c r="J79" s="14"/>
      <c r="K79" s="15"/>
    </row>
    <row r="80" spans="1:11" s="12" customFormat="1" x14ac:dyDescent="0.25">
      <c r="A80" s="13"/>
      <c r="B80" s="13"/>
      <c r="C80" s="13"/>
      <c r="D80" s="14"/>
      <c r="E80" s="14"/>
      <c r="F80" s="14" t="str">
        <f t="shared" si="4"/>
        <v/>
      </c>
      <c r="G80" s="14" t="str">
        <f>IF(F80&lt;&gt;"",IF($G$4="Recurso",IF(LEFT($G$5,1)="M",VLOOKUP($G$5,'Definición técnica de imagenes'!$A$3:$G$17,5,FALSE),IF($G$5="F1",'Definición técnica de imagenes'!$E$15,'Definición técnica de imagenes'!$F$13)),'Definición técnica de imagenes'!$E$16),"")</f>
        <v/>
      </c>
      <c r="H80" s="14" t="str">
        <f t="shared" si="5"/>
        <v/>
      </c>
      <c r="I80" s="14" t="str">
        <f>IF(OR(B80&lt;&gt;"",J80&lt;&gt;""),IF($G$4="Recurso",IF(LEFT($G$5,1)="M",IF(VLOOKUP($G$5,'Definición técnica de imagenes'!$A$3:$G$17,6,FALSE)=0,"",VLOOKUP($G$5,'Definición técnica de imagenes'!$A$3:$G$17,6,FALSE)),IF($G$5="F1","","")),'Definición técnica de imagenes'!$F$16),"")</f>
        <v/>
      </c>
      <c r="J80" s="14"/>
      <c r="K80" s="15"/>
    </row>
    <row r="81" spans="1:11" s="12" customFormat="1" x14ac:dyDescent="0.25">
      <c r="A81" s="13"/>
      <c r="B81" s="13"/>
      <c r="C81" s="13"/>
      <c r="D81" s="14"/>
      <c r="E81" s="14"/>
      <c r="F81" s="14" t="str">
        <f t="shared" si="4"/>
        <v/>
      </c>
      <c r="G81" s="14" t="str">
        <f>IF(F81&lt;&gt;"",IF($G$4="Recurso",IF(LEFT($G$5,1)="M",VLOOKUP($G$5,'Definición técnica de imagenes'!$A$3:$G$17,5,FALSE),IF($G$5="F1",'Definición técnica de imagenes'!$E$15,'Definición técnica de imagenes'!$F$13)),'Definición técnica de imagenes'!$E$16),"")</f>
        <v/>
      </c>
      <c r="H81" s="14" t="str">
        <f t="shared" si="5"/>
        <v/>
      </c>
      <c r="I81" s="14" t="str">
        <f>IF(OR(B81&lt;&gt;"",J81&lt;&gt;""),IF($G$4="Recurso",IF(LEFT($G$5,1)="M",IF(VLOOKUP($G$5,'Definición técnica de imagenes'!$A$3:$G$17,6,FALSE)=0,"",VLOOKUP($G$5,'Definición técnica de imagenes'!$A$3:$G$17,6,FALSE)),IF($G$5="F1","","")),'Definición técnica de imagenes'!$F$16),"")</f>
        <v/>
      </c>
      <c r="J81" s="14"/>
      <c r="K81" s="15"/>
    </row>
    <row r="82" spans="1:11" s="12" customFormat="1" x14ac:dyDescent="0.25">
      <c r="A82" s="13"/>
      <c r="B82" s="13"/>
      <c r="C82" s="13"/>
      <c r="D82" s="14"/>
      <c r="E82" s="14"/>
      <c r="F82" s="14" t="str">
        <f t="shared" si="4"/>
        <v/>
      </c>
      <c r="G82" s="14" t="str">
        <f>IF(F82&lt;&gt;"",IF($G$4="Recurso",IF(LEFT($G$5,1)="M",VLOOKUP($G$5,'Definición técnica de imagenes'!$A$3:$G$17,5,FALSE),IF($G$5="F1",'Definición técnica de imagenes'!$E$15,'Definición técnica de imagenes'!$F$13)),'Definición técnica de imagenes'!$E$16),"")</f>
        <v/>
      </c>
      <c r="H82" s="14" t="str">
        <f t="shared" si="5"/>
        <v/>
      </c>
      <c r="I82" s="14" t="str">
        <f>IF(OR(B82&lt;&gt;"",J82&lt;&gt;""),IF($G$4="Recurso",IF(LEFT($G$5,1)="M",IF(VLOOKUP($G$5,'Definición técnica de imagenes'!$A$3:$G$17,6,FALSE)=0,"",VLOOKUP($G$5,'Definición técnica de imagenes'!$A$3:$G$17,6,FALSE)),IF($G$5="F1","","")),'Definición técnica de imagenes'!$F$16),"")</f>
        <v/>
      </c>
      <c r="J82" s="14"/>
      <c r="K82" s="15"/>
    </row>
    <row r="83" spans="1:11" s="12" customFormat="1" x14ac:dyDescent="0.25">
      <c r="A83" s="13"/>
      <c r="B83" s="13"/>
      <c r="C83" s="13"/>
      <c r="D83" s="14"/>
      <c r="E83" s="14"/>
      <c r="F83" s="14" t="str">
        <f t="shared" si="4"/>
        <v/>
      </c>
      <c r="G83" s="14" t="str">
        <f>IF(F83&lt;&gt;"",IF($G$4="Recurso",IF(LEFT($G$5,1)="M",VLOOKUP($G$5,'Definición técnica de imagenes'!$A$3:$G$17,5,FALSE),IF($G$5="F1",'Definición técnica de imagenes'!$E$15,'Definición técnica de imagenes'!$F$13)),'Definición técnica de imagenes'!$E$16),"")</f>
        <v/>
      </c>
      <c r="H83" s="14" t="str">
        <f t="shared" si="5"/>
        <v/>
      </c>
      <c r="I83" s="14" t="str">
        <f>IF(OR(B83&lt;&gt;"",J83&lt;&gt;""),IF($G$4="Recurso",IF(LEFT($G$5,1)="M",IF(VLOOKUP($G$5,'Definición técnica de imagenes'!$A$3:$G$17,6,FALSE)=0,"",VLOOKUP($G$5,'Definición técnica de imagenes'!$A$3:$G$17,6,FALSE)),IF($G$5="F1","","")),'Definición técnica de imagenes'!$F$16),"")</f>
        <v/>
      </c>
      <c r="J83" s="14"/>
      <c r="K83" s="15"/>
    </row>
    <row r="84" spans="1:11" s="12" customFormat="1" x14ac:dyDescent="0.25">
      <c r="A84" s="13"/>
      <c r="B84" s="13"/>
      <c r="C84" s="13"/>
      <c r="D84" s="14"/>
      <c r="E84" s="14"/>
      <c r="F84" s="14" t="str">
        <f t="shared" si="4"/>
        <v/>
      </c>
      <c r="G84" s="14" t="str">
        <f>IF(F84&lt;&gt;"",IF($G$4="Recurso",IF(LEFT($G$5,1)="M",VLOOKUP($G$5,'Definición técnica de imagenes'!$A$3:$G$17,5,FALSE),IF($G$5="F1",'Definición técnica de imagenes'!$E$15,'Definición técnica de imagenes'!$F$13)),'Definición técnica de imagenes'!$E$16),"")</f>
        <v/>
      </c>
      <c r="H84" s="14" t="str">
        <f t="shared" si="5"/>
        <v/>
      </c>
      <c r="I84" s="14" t="str">
        <f>IF(OR(B84&lt;&gt;"",J84&lt;&gt;""),IF($G$4="Recurso",IF(LEFT($G$5,1)="M",IF(VLOOKUP($G$5,'Definición técnica de imagenes'!$A$3:$G$17,6,FALSE)=0,"",VLOOKUP($G$5,'Definición técnica de imagenes'!$A$3:$G$17,6,FALSE)),IF($G$5="F1","","")),'Definición técnica de imagenes'!$F$16),"")</f>
        <v/>
      </c>
      <c r="J84" s="14"/>
      <c r="K84" s="15"/>
    </row>
    <row r="85" spans="1:11" s="12" customFormat="1" x14ac:dyDescent="0.25">
      <c r="A85" s="13"/>
      <c r="B85" s="13"/>
      <c r="C85" s="13"/>
      <c r="D85" s="14"/>
      <c r="E85" s="14"/>
      <c r="F85" s="14" t="str">
        <f t="shared" si="4"/>
        <v/>
      </c>
      <c r="G85" s="14" t="str">
        <f>IF(F85&lt;&gt;"",IF($G$4="Recurso",IF(LEFT($G$5,1)="M",VLOOKUP($G$5,'Definición técnica de imagenes'!$A$3:$G$17,5,FALSE),IF($G$5="F1",'Definición técnica de imagenes'!$E$15,'Definición técnica de imagenes'!$F$13)),'Definición técnica de imagenes'!$E$16),"")</f>
        <v/>
      </c>
      <c r="H85" s="14" t="str">
        <f t="shared" si="5"/>
        <v/>
      </c>
      <c r="I85" s="14" t="str">
        <f>IF(OR(B85&lt;&gt;"",J85&lt;&gt;""),IF($G$4="Recurso",IF(LEFT($G$5,1)="M",IF(VLOOKUP($G$5,'Definición técnica de imagenes'!$A$3:$G$17,6,FALSE)=0,"",VLOOKUP($G$5,'Definición técnica de imagenes'!$A$3:$G$17,6,FALSE)),IF($G$5="F1","","")),'Definición técnica de imagenes'!$F$16),"")</f>
        <v/>
      </c>
      <c r="J85" s="14"/>
      <c r="K85" s="15"/>
    </row>
    <row r="86" spans="1:11" s="12" customFormat="1" x14ac:dyDescent="0.25">
      <c r="A86" s="13"/>
      <c r="B86" s="13"/>
      <c r="C86" s="13"/>
      <c r="D86" s="14"/>
      <c r="E86" s="14"/>
      <c r="F86" s="14" t="str">
        <f t="shared" si="4"/>
        <v/>
      </c>
      <c r="G86" s="14" t="str">
        <f>IF(F86&lt;&gt;"",IF($G$4="Recurso",IF(LEFT($G$5,1)="M",VLOOKUP($G$5,'Definición técnica de imagenes'!$A$3:$G$17,5,FALSE),IF($G$5="F1",'Definición técnica de imagenes'!$E$15,'Definición técnica de imagenes'!$F$13)),'Definición técnica de imagenes'!$E$16),"")</f>
        <v/>
      </c>
      <c r="H86" s="14" t="str">
        <f t="shared" si="5"/>
        <v/>
      </c>
      <c r="I86" s="14" t="str">
        <f>IF(OR(B86&lt;&gt;"",J86&lt;&gt;""),IF($G$4="Recurso",IF(LEFT($G$5,1)="M",IF(VLOOKUP($G$5,'Definición técnica de imagenes'!$A$3:$G$17,6,FALSE)=0,"",VLOOKUP($G$5,'Definición técnica de imagenes'!$A$3:$G$17,6,FALSE)),IF($G$5="F1","","")),'Definición técnica de imagenes'!$F$16),"")</f>
        <v/>
      </c>
      <c r="J86" s="14"/>
      <c r="K86" s="15"/>
    </row>
    <row r="87" spans="1:11" s="12" customFormat="1" x14ac:dyDescent="0.25">
      <c r="A87" s="13"/>
      <c r="B87" s="13"/>
      <c r="C87" s="13"/>
      <c r="D87" s="14"/>
      <c r="E87" s="14"/>
      <c r="F87" s="14" t="str">
        <f t="shared" si="4"/>
        <v/>
      </c>
      <c r="G87" s="14" t="str">
        <f>IF(F87&lt;&gt;"",IF($G$4="Recurso",IF(LEFT($G$5,1)="M",VLOOKUP($G$5,'Definición técnica de imagenes'!$A$3:$G$17,5,FALSE),IF($G$5="F1",'Definición técnica de imagenes'!$E$15,'Definición técnica de imagenes'!$F$13)),'Definición técnica de imagenes'!$E$16),"")</f>
        <v/>
      </c>
      <c r="H87" s="14" t="str">
        <f t="shared" si="5"/>
        <v/>
      </c>
      <c r="I87" s="14" t="str">
        <f>IF(OR(B87&lt;&gt;"",J87&lt;&gt;""),IF($G$4="Recurso",IF(LEFT($G$5,1)="M",IF(VLOOKUP($G$5,'Definición técnica de imagenes'!$A$3:$G$17,6,FALSE)=0,"",VLOOKUP($G$5,'Definición técnica de imagenes'!$A$3:$G$17,6,FALSE)),IF($G$5="F1","","")),'Definición técnica de imagenes'!$F$16),"")</f>
        <v/>
      </c>
      <c r="J87" s="14"/>
      <c r="K87" s="15"/>
    </row>
    <row r="88" spans="1:11" s="12" customFormat="1" x14ac:dyDescent="0.25">
      <c r="A88" s="13"/>
      <c r="B88" s="13"/>
      <c r="C88" s="13"/>
      <c r="D88" s="14"/>
      <c r="E88" s="14"/>
      <c r="F88" s="14" t="str">
        <f t="shared" si="4"/>
        <v/>
      </c>
      <c r="G88" s="14" t="str">
        <f>IF(F88&lt;&gt;"",IF($G$4="Recurso",IF(LEFT($G$5,1)="M",VLOOKUP($G$5,'Definición técnica de imagenes'!$A$3:$G$17,5,FALSE),IF($G$5="F1",'Definición técnica de imagenes'!$E$15,'Definición técnica de imagenes'!$F$13)),'Definición técnica de imagenes'!$E$16),"")</f>
        <v/>
      </c>
      <c r="H88" s="14" t="str">
        <f t="shared" si="5"/>
        <v/>
      </c>
      <c r="I88" s="14" t="str">
        <f>IF(OR(B88&lt;&gt;"",J88&lt;&gt;""),IF($G$4="Recurso",IF(LEFT($G$5,1)="M",IF(VLOOKUP($G$5,'Definición técnica de imagenes'!$A$3:$G$17,6,FALSE)=0,"",VLOOKUP($G$5,'Definición técnica de imagenes'!$A$3:$G$17,6,FALSE)),IF($G$5="F1","","")),'Definición técnica de imagenes'!$F$16),"")</f>
        <v/>
      </c>
      <c r="J88" s="14"/>
      <c r="K88" s="15"/>
    </row>
    <row r="89" spans="1:11" s="12" customFormat="1" x14ac:dyDescent="0.25">
      <c r="A89" s="13"/>
      <c r="B89" s="13"/>
      <c r="C89" s="13"/>
      <c r="D89" s="14"/>
      <c r="E89" s="14"/>
      <c r="F89" s="14" t="str">
        <f t="shared" si="4"/>
        <v/>
      </c>
      <c r="G89" s="14" t="str">
        <f>IF(F89&lt;&gt;"",IF($G$4="Recurso",IF(LEFT($G$5,1)="M",VLOOKUP($G$5,'Definición técnica de imagenes'!$A$3:$G$17,5,FALSE),IF($G$5="F1",'Definición técnica de imagenes'!$E$15,'Definición técnica de imagenes'!$F$13)),'Definición técnica de imagenes'!$E$16),"")</f>
        <v/>
      </c>
      <c r="H89" s="14" t="str">
        <f t="shared" si="5"/>
        <v/>
      </c>
      <c r="I89" s="14" t="str">
        <f>IF(OR(B89&lt;&gt;"",J89&lt;&gt;""),IF($G$4="Recurso",IF(LEFT($G$5,1)="M",IF(VLOOKUP($G$5,'Definición técnica de imagenes'!$A$3:$G$17,6,FALSE)=0,"",VLOOKUP($G$5,'Definición técnica de imagenes'!$A$3:$G$17,6,FALSE)),IF($G$5="F1","","")),'Definición técnica de imagenes'!$F$16),"")</f>
        <v/>
      </c>
      <c r="J89" s="14"/>
      <c r="K89" s="15"/>
    </row>
    <row r="90" spans="1:11" s="12" customFormat="1" x14ac:dyDescent="0.25">
      <c r="A90" s="13"/>
      <c r="B90" s="13"/>
      <c r="C90" s="13"/>
      <c r="D90" s="14"/>
      <c r="E90" s="14"/>
      <c r="F90" s="14" t="str">
        <f t="shared" si="4"/>
        <v/>
      </c>
      <c r="G90" s="14" t="str">
        <f>IF(F90&lt;&gt;"",IF($G$4="Recurso",IF(LEFT($G$5,1)="M",VLOOKUP($G$5,'Definición técnica de imagenes'!$A$3:$G$17,5,FALSE),IF($G$5="F1",'Definición técnica de imagenes'!$E$15,'Definición técnica de imagenes'!$F$13)),'Definición técnica de imagenes'!$E$16),"")</f>
        <v/>
      </c>
      <c r="H90" s="14" t="str">
        <f t="shared" si="5"/>
        <v/>
      </c>
      <c r="I90" s="14" t="str">
        <f>IF(OR(B90&lt;&gt;"",J90&lt;&gt;""),IF($G$4="Recurso",IF(LEFT($G$5,1)="M",IF(VLOOKUP($G$5,'Definición técnica de imagenes'!$A$3:$G$17,6,FALSE)=0,"",VLOOKUP($G$5,'Definición técnica de imagenes'!$A$3:$G$17,6,FALSE)),IF($G$5="F1","","")),'Definición técnica de imagenes'!$F$16),"")</f>
        <v/>
      </c>
      <c r="J90" s="14"/>
      <c r="K90" s="15"/>
    </row>
    <row r="91" spans="1:11" s="12" customFormat="1" x14ac:dyDescent="0.25">
      <c r="A91" s="13"/>
      <c r="B91" s="13"/>
      <c r="C91" s="13"/>
      <c r="D91" s="14"/>
      <c r="E91" s="14"/>
      <c r="F91" s="14" t="str">
        <f t="shared" si="4"/>
        <v/>
      </c>
      <c r="G91" s="14" t="str">
        <f>IF(F91&lt;&gt;"",IF($G$4="Recurso",IF(LEFT($G$5,1)="M",VLOOKUP($G$5,'Definición técnica de imagenes'!$A$3:$G$17,5,FALSE),IF($G$5="F1",'Definición técnica de imagenes'!$E$15,'Definición técnica de imagenes'!$F$13)),'Definición técnica de imagenes'!$E$16),"")</f>
        <v/>
      </c>
      <c r="H91" s="14" t="str">
        <f t="shared" si="5"/>
        <v/>
      </c>
      <c r="I91" s="14" t="str">
        <f>IF(OR(B91&lt;&gt;"",J91&lt;&gt;""),IF($G$4="Recurso",IF(LEFT($G$5,1)="M",IF(VLOOKUP($G$5,'Definición técnica de imagenes'!$A$3:$G$17,6,FALSE)=0,"",VLOOKUP($G$5,'Definición técnica de imagenes'!$A$3:$G$17,6,FALSE)),IF($G$5="F1","","")),'Definición técnica de imagenes'!$F$16),"")</f>
        <v/>
      </c>
      <c r="J91" s="14"/>
      <c r="K91" s="15"/>
    </row>
    <row r="92" spans="1:11" s="12" customFormat="1" x14ac:dyDescent="0.25">
      <c r="A92" s="13"/>
      <c r="B92" s="13"/>
      <c r="C92" s="13"/>
      <c r="D92" s="14"/>
      <c r="E92" s="14"/>
      <c r="F92" s="14" t="str">
        <f t="shared" si="4"/>
        <v/>
      </c>
      <c r="G92" s="14" t="str">
        <f>IF(F92&lt;&gt;"",IF($G$4="Recurso",IF(LEFT($G$5,1)="M",VLOOKUP($G$5,'Definición técnica de imagenes'!$A$3:$G$17,5,FALSE),IF($G$5="F1",'Definición técnica de imagenes'!$E$15,'Definición técnica de imagenes'!$F$13)),'Definición técnica de imagenes'!$E$16),"")</f>
        <v/>
      </c>
      <c r="H92" s="14" t="str">
        <f t="shared" si="5"/>
        <v/>
      </c>
      <c r="I92" s="14" t="str">
        <f>IF(OR(B92&lt;&gt;"",J92&lt;&gt;""),IF($G$4="Recurso",IF(LEFT($G$5,1)="M",IF(VLOOKUP($G$5,'Definición técnica de imagenes'!$A$3:$G$17,6,FALSE)=0,"",VLOOKUP($G$5,'Definición técnica de imagenes'!$A$3:$G$17,6,FALSE)),IF($G$5="F1","","")),'Definición técnica de imagenes'!$F$16),"")</f>
        <v/>
      </c>
      <c r="J92" s="14"/>
      <c r="K92" s="15"/>
    </row>
    <row r="93" spans="1:11" s="12" customFormat="1" x14ac:dyDescent="0.25">
      <c r="A93" s="13"/>
      <c r="B93" s="13"/>
      <c r="C93" s="13"/>
      <c r="D93" s="14"/>
      <c r="E93" s="14"/>
      <c r="F93" s="14" t="str">
        <f t="shared" si="4"/>
        <v/>
      </c>
      <c r="G93" s="14" t="str">
        <f>IF(F93&lt;&gt;"",IF($G$4="Recurso",IF(LEFT($G$5,1)="M",VLOOKUP($G$5,'Definición técnica de imagenes'!$A$3:$G$17,5,FALSE),IF($G$5="F1",'Definición técnica de imagenes'!$E$15,'Definición técnica de imagenes'!$F$13)),'Definición técnica de imagenes'!$E$16),"")</f>
        <v/>
      </c>
      <c r="H93" s="14" t="str">
        <f t="shared" si="5"/>
        <v/>
      </c>
      <c r="I93" s="14" t="str">
        <f>IF(OR(B93&lt;&gt;"",J93&lt;&gt;""),IF($G$4="Recurso",IF(LEFT($G$5,1)="M",IF(VLOOKUP($G$5,'Definición técnica de imagenes'!$A$3:$G$17,6,FALSE)=0,"",VLOOKUP($G$5,'Definición técnica de imagenes'!$A$3:$G$17,6,FALSE)),IF($G$5="F1","","")),'Definición técnica de imagenes'!$F$16),"")</f>
        <v/>
      </c>
      <c r="J93" s="14"/>
      <c r="K93" s="15"/>
    </row>
    <row r="94" spans="1:11" s="12" customFormat="1" x14ac:dyDescent="0.25">
      <c r="A94" s="13"/>
      <c r="B94" s="13"/>
      <c r="C94" s="13"/>
      <c r="D94" s="14"/>
      <c r="E94" s="14"/>
      <c r="F94" s="14" t="str">
        <f t="shared" si="4"/>
        <v/>
      </c>
      <c r="G94" s="14" t="str">
        <f>IF(F94&lt;&gt;"",IF($G$4="Recurso",IF(LEFT($G$5,1)="M",VLOOKUP($G$5,'Definición técnica de imagenes'!$A$3:$G$17,5,FALSE),IF($G$5="F1",'Definición técnica de imagenes'!$E$15,'Definición técnica de imagenes'!$F$13)),'Definición técnica de imagenes'!$E$16),"")</f>
        <v/>
      </c>
      <c r="H94" s="14" t="str">
        <f t="shared" si="5"/>
        <v/>
      </c>
      <c r="I94" s="14" t="str">
        <f>IF(OR(B94&lt;&gt;"",J94&lt;&gt;""),IF($G$4="Recurso",IF(LEFT($G$5,1)="M",IF(VLOOKUP($G$5,'Definición técnica de imagenes'!$A$3:$G$17,6,FALSE)=0,"",VLOOKUP($G$5,'Definición técnica de imagenes'!$A$3:$G$17,6,FALSE)),IF($G$5="F1","","")),'Definición técnica de imagenes'!$F$16),"")</f>
        <v/>
      </c>
      <c r="J94" s="14"/>
      <c r="K94" s="15"/>
    </row>
    <row r="95" spans="1:11" s="12" customFormat="1" x14ac:dyDescent="0.25">
      <c r="A95" s="13"/>
      <c r="B95" s="13"/>
      <c r="C95" s="13"/>
      <c r="D95" s="14"/>
      <c r="E95" s="14"/>
      <c r="F95" s="14" t="str">
        <f t="shared" si="4"/>
        <v/>
      </c>
      <c r="G95" s="14" t="str">
        <f>IF(F95&lt;&gt;"",IF($G$4="Recurso",IF(LEFT($G$5,1)="M",VLOOKUP($G$5,'Definición técnica de imagenes'!$A$3:$G$17,5,FALSE),IF($G$5="F1",'Definición técnica de imagenes'!$E$15,'Definición técnica de imagenes'!$F$13)),'Definición técnica de imagenes'!$E$16),"")</f>
        <v/>
      </c>
      <c r="H95" s="14" t="str">
        <f t="shared" si="5"/>
        <v/>
      </c>
      <c r="I95" s="14" t="str">
        <f>IF(OR(B95&lt;&gt;"",J95&lt;&gt;""),IF($G$4="Recurso",IF(LEFT($G$5,1)="M",IF(VLOOKUP($G$5,'Definición técnica de imagenes'!$A$3:$G$17,6,FALSE)=0,"",VLOOKUP($G$5,'Definición técnica de imagenes'!$A$3:$G$17,6,FALSE)),IF($G$5="F1","","")),'Definición técnica de imagenes'!$F$16),"")</f>
        <v/>
      </c>
      <c r="J95" s="14"/>
      <c r="K95" s="15"/>
    </row>
    <row r="96" spans="1:11" s="12" customFormat="1" x14ac:dyDescent="0.25">
      <c r="A96" s="13"/>
      <c r="B96" s="13"/>
      <c r="C96" s="13"/>
      <c r="D96" s="14"/>
      <c r="E96" s="14"/>
      <c r="F96" s="14" t="str">
        <f t="shared" si="4"/>
        <v/>
      </c>
      <c r="G96" s="14" t="str">
        <f>IF(F96&lt;&gt;"",IF($G$4="Recurso",IF(LEFT($G$5,1)="M",VLOOKUP($G$5,'Definición técnica de imagenes'!$A$3:$G$17,5,FALSE),IF($G$5="F1",'Definición técnica de imagenes'!$E$15,'Definición técnica de imagenes'!$F$13)),'Definición técnica de imagenes'!$E$16),"")</f>
        <v/>
      </c>
      <c r="H96" s="14" t="str">
        <f t="shared" si="5"/>
        <v/>
      </c>
      <c r="I96" s="14" t="str">
        <f>IF(OR(B96&lt;&gt;"",J96&lt;&gt;""),IF($G$4="Recurso",IF(LEFT($G$5,1)="M",IF(VLOOKUP($G$5,'Definición técnica de imagenes'!$A$3:$G$17,6,FALSE)=0,"",VLOOKUP($G$5,'Definición técnica de imagenes'!$A$3:$G$17,6,FALSE)),IF($G$5="F1","","")),'Definición técnica de imagenes'!$F$16),"")</f>
        <v/>
      </c>
      <c r="J96" s="14"/>
      <c r="K96" s="15"/>
    </row>
    <row r="97" spans="1:11" s="12" customFormat="1" x14ac:dyDescent="0.25">
      <c r="A97" s="13"/>
      <c r="B97" s="13"/>
      <c r="C97" s="13"/>
      <c r="D97" s="14"/>
      <c r="E97" s="14"/>
      <c r="F97" s="14" t="str">
        <f t="shared" si="4"/>
        <v/>
      </c>
      <c r="G97" s="14" t="str">
        <f>IF(F97&lt;&gt;"",IF($G$4="Recurso",IF(LEFT($G$5,1)="M",VLOOKUP($G$5,'Definición técnica de imagenes'!$A$3:$G$17,5,FALSE),IF($G$5="F1",'Definición técnica de imagenes'!$E$15,'Definición técnica de imagenes'!$F$13)),'Definición técnica de imagenes'!$E$16),"")</f>
        <v/>
      </c>
      <c r="H97" s="14" t="str">
        <f t="shared" si="5"/>
        <v/>
      </c>
      <c r="I97" s="14" t="str">
        <f>IF(OR(B97&lt;&gt;"",J97&lt;&gt;""),IF($G$4="Recurso",IF(LEFT($G$5,1)="M",IF(VLOOKUP($G$5,'Definición técnica de imagenes'!$A$3:$G$17,6,FALSE)=0,"",VLOOKUP($G$5,'Definición técnica de imagenes'!$A$3:$G$17,6,FALSE)),IF($G$5="F1","","")),'Definición técnica de imagenes'!$F$16),"")</f>
        <v/>
      </c>
      <c r="J97" s="14"/>
      <c r="K97" s="15"/>
    </row>
    <row r="98" spans="1:11" s="12" customFormat="1" x14ac:dyDescent="0.25">
      <c r="A98" s="13"/>
      <c r="B98" s="13"/>
      <c r="C98" s="13"/>
      <c r="D98" s="14"/>
      <c r="E98" s="14"/>
      <c r="F98" s="14" t="str">
        <f t="shared" si="4"/>
        <v/>
      </c>
      <c r="G98" s="14" t="str">
        <f>IF(F98&lt;&gt;"",IF($G$4="Recurso",IF(LEFT($G$5,1)="M",VLOOKUP($G$5,'Definición técnica de imagenes'!$A$3:$G$17,5,FALSE),IF($G$5="F1",'Definición técnica de imagenes'!$E$15,'Definición técnica de imagenes'!$F$13)),'Definición técnica de imagenes'!$E$16),"")</f>
        <v/>
      </c>
      <c r="H98" s="14" t="str">
        <f t="shared" si="5"/>
        <v/>
      </c>
      <c r="I98" s="14" t="str">
        <f>IF(OR(B98&lt;&gt;"",J98&lt;&gt;""),IF($G$4="Recurso",IF(LEFT($G$5,1)="M",IF(VLOOKUP($G$5,'Definición técnica de imagenes'!$A$3:$G$17,6,FALSE)=0,"",VLOOKUP($G$5,'Definición técnica de imagenes'!$A$3:$G$17,6,FALSE)),IF($G$5="F1","","")),'Definición técnica de imagenes'!$F$16),"")</f>
        <v/>
      </c>
      <c r="J98" s="14"/>
      <c r="K98" s="15"/>
    </row>
    <row r="99" spans="1:11" s="12" customFormat="1" x14ac:dyDescent="0.25">
      <c r="A99" s="13"/>
      <c r="B99" s="13"/>
      <c r="C99" s="13"/>
      <c r="D99" s="14"/>
      <c r="E99" s="14"/>
      <c r="F99" s="14" t="str">
        <f t="shared" si="4"/>
        <v/>
      </c>
      <c r="G99" s="14" t="str">
        <f>IF(F99&lt;&gt;"",IF($G$4="Recurso",IF(LEFT($G$5,1)="M",VLOOKUP($G$5,'Definición técnica de imagenes'!$A$3:$G$17,5,FALSE),IF($G$5="F1",'Definición técnica de imagenes'!$E$15,'Definición técnica de imagenes'!$F$13)),'Definición técnica de imagenes'!$E$16),"")</f>
        <v/>
      </c>
      <c r="H99" s="14" t="str">
        <f t="shared" si="5"/>
        <v/>
      </c>
      <c r="I99" s="14" t="str">
        <f>IF(OR(B99&lt;&gt;"",J99&lt;&gt;""),IF($G$4="Recurso",IF(LEFT($G$5,1)="M",IF(VLOOKUP($G$5,'Definición técnica de imagenes'!$A$3:$G$17,6,FALSE)=0,"",VLOOKUP($G$5,'Definición técnica de imagenes'!$A$3:$G$17,6,FALSE)),IF($G$5="F1","","")),'Definición técnica de imagenes'!$F$16),"")</f>
        <v/>
      </c>
      <c r="J99" s="14"/>
      <c r="K99" s="15"/>
    </row>
    <row r="100" spans="1:11" s="12" customFormat="1" x14ac:dyDescent="0.25">
      <c r="A100" s="13"/>
      <c r="B100" s="13"/>
      <c r="C100" s="13"/>
      <c r="D100" s="14"/>
      <c r="E100" s="14"/>
      <c r="F100" s="14" t="str">
        <f t="shared" si="4"/>
        <v/>
      </c>
      <c r="G100" s="14" t="str">
        <f>IF(F100&lt;&gt;"",IF($G$4="Recurso",IF(LEFT($G$5,1)="M",VLOOKUP($G$5,'Definición técnica de imagenes'!$A$3:$G$17,5,FALSE),IF($G$5="F1",'Definición técnica de imagenes'!$E$15,'Definición técnica de imagenes'!$F$13)),'Definición técnica de imagenes'!$E$16),"")</f>
        <v/>
      </c>
      <c r="H100" s="14" t="str">
        <f t="shared" si="5"/>
        <v/>
      </c>
      <c r="I100" s="14" t="str">
        <f>IF(OR(B100&lt;&gt;"",J100&lt;&gt;""),IF($G$4="Recurso",IF(LEFT($G$5,1)="M",IF(VLOOKUP($G$5,'Definición técnica de imagenes'!$A$3:$G$17,6,FALSE)=0,"",VLOOKUP($G$5,'Definición técnica de imagenes'!$A$3:$G$17,6,FALSE)),IF($G$5="F1","","")),'Definición técnica de imagenes'!$F$16),"")</f>
        <v/>
      </c>
      <c r="J100" s="14"/>
      <c r="K100" s="15"/>
    </row>
    <row r="101" spans="1:11" s="12" customFormat="1" x14ac:dyDescent="0.25">
      <c r="A101" s="13"/>
      <c r="B101" s="13"/>
      <c r="C101" s="13"/>
      <c r="D101" s="14"/>
      <c r="E101" s="14"/>
      <c r="F101" s="14" t="str">
        <f t="shared" si="4"/>
        <v/>
      </c>
      <c r="G101" s="14" t="str">
        <f>IF(F101&lt;&gt;"",IF($G$4="Recurso",IF(LEFT($G$5,1)="M",VLOOKUP($G$5,'Definición técnica de imagenes'!$A$3:$G$17,5,FALSE),IF($G$5="F1",'Definición técnica de imagenes'!$E$15,'Definición técnica de imagenes'!$F$13)),'Definición técnica de imagenes'!$E$16),"")</f>
        <v/>
      </c>
      <c r="H101" s="14" t="str">
        <f t="shared" si="5"/>
        <v/>
      </c>
      <c r="I101" s="14" t="str">
        <f>IF(OR(B101&lt;&gt;"",J101&lt;&gt;""),IF($G$4="Recurso",IF(LEFT($G$5,1)="M",IF(VLOOKUP($G$5,'Definición técnica de imagenes'!$A$3:$G$17,6,FALSE)=0,"",VLOOKUP($G$5,'Definición técnica de imagenes'!$A$3:$G$17,6,FALSE)),IF($G$5="F1","","")),'Definición técnica de imagenes'!$F$16),"")</f>
        <v/>
      </c>
      <c r="J101" s="14"/>
      <c r="K101" s="15"/>
    </row>
    <row r="102" spans="1:11" s="12" customFormat="1" x14ac:dyDescent="0.25">
      <c r="A102" s="13"/>
      <c r="B102" s="13"/>
      <c r="C102" s="13"/>
      <c r="D102" s="14"/>
      <c r="E102" s="14"/>
      <c r="F102" s="14" t="str">
        <f t="shared" si="4"/>
        <v/>
      </c>
      <c r="G102" s="14" t="str">
        <f>IF(F102&lt;&gt;"",IF($G$4="Recurso",IF(LEFT($G$5,1)="M",VLOOKUP($G$5,'Definición técnica de imagenes'!$A$3:$G$17,5,FALSE),IF($G$5="F1",'Definición técnica de imagenes'!$E$15,'Definición técnica de imagenes'!$F$13)),'Definición técnica de imagenes'!$E$16),"")</f>
        <v/>
      </c>
      <c r="H102" s="14" t="str">
        <f t="shared" si="5"/>
        <v/>
      </c>
      <c r="I102" s="14" t="str">
        <f>IF(OR(B102&lt;&gt;"",J102&lt;&gt;""),IF($G$4="Recurso",IF(LEFT($G$5,1)="M",IF(VLOOKUP($G$5,'Definición técnica de imagenes'!$A$3:$G$17,6,FALSE)=0,"",VLOOKUP($G$5,'Definición técnica de imagenes'!$A$3:$G$17,6,FALSE)),IF($G$5="F1","","")),'Definición técnica de imagenes'!$F$16),"")</f>
        <v/>
      </c>
      <c r="J102" s="14"/>
      <c r="K102" s="15"/>
    </row>
    <row r="103" spans="1:11" s="12" customFormat="1" x14ac:dyDescent="0.25">
      <c r="A103" s="13"/>
      <c r="B103" s="13"/>
      <c r="C103" s="13"/>
      <c r="D103" s="14"/>
      <c r="E103" s="14"/>
      <c r="F103" s="14" t="str">
        <f t="shared" si="4"/>
        <v/>
      </c>
      <c r="G103" s="14" t="str">
        <f>IF(F103&lt;&gt;"",IF($G$4="Recurso",IF(LEFT($G$5,1)="M",VLOOKUP($G$5,'Definición técnica de imagenes'!$A$3:$G$17,5,FALSE),IF($G$5="F1",'Definición técnica de imagenes'!$E$15,'Definición técnica de imagenes'!$F$13)),'Definición técnica de imagenes'!$E$16),"")</f>
        <v/>
      </c>
      <c r="H103" s="14" t="str">
        <f t="shared" si="5"/>
        <v/>
      </c>
      <c r="I103" s="14" t="str">
        <f>IF(OR(B103&lt;&gt;"",J103&lt;&gt;""),IF($G$4="Recurso",IF(LEFT($G$5,1)="M",IF(VLOOKUP($G$5,'Definición técnica de imagenes'!$A$3:$G$17,6,FALSE)=0,"",VLOOKUP($G$5,'Definición técnica de imagenes'!$A$3:$G$17,6,FALSE)),IF($G$5="F1","","")),'Definición técnica de imagenes'!$F$16),"")</f>
        <v/>
      </c>
      <c r="J103" s="14"/>
      <c r="K103" s="15"/>
    </row>
    <row r="104" spans="1:11" s="12" customFormat="1" x14ac:dyDescent="0.25">
      <c r="A104" s="13"/>
      <c r="B104" s="13"/>
      <c r="C104" s="13"/>
      <c r="D104" s="14"/>
      <c r="E104" s="14"/>
      <c r="F104" s="14" t="str">
        <f t="shared" si="4"/>
        <v/>
      </c>
      <c r="G104" s="14" t="str">
        <f>IF(F104&lt;&gt;"",IF($G$4="Recurso",IF(LEFT($G$5,1)="M",VLOOKUP($G$5,'Definición técnica de imagenes'!$A$3:$G$17,5,FALSE),IF($G$5="F1",'Definición técnica de imagenes'!$E$15,'Definición técnica de imagenes'!$F$13)),'Definición técnica de imagenes'!$E$16),"")</f>
        <v/>
      </c>
      <c r="H104" s="14" t="str">
        <f t="shared" si="5"/>
        <v/>
      </c>
      <c r="I104" s="14" t="str">
        <f>IF(OR(B104&lt;&gt;"",J104&lt;&gt;""),IF($G$4="Recurso",IF(LEFT($G$5,1)="M",IF(VLOOKUP($G$5,'Definición técnica de imagenes'!$A$3:$G$17,6,FALSE)=0,"",VLOOKUP($G$5,'Definición técnica de imagenes'!$A$3:$G$17,6,FALSE)),IF($G$5="F1","","")),'Definición técnica de imagenes'!$F$16),"")</f>
        <v/>
      </c>
      <c r="J104" s="14"/>
      <c r="K104" s="15"/>
    </row>
    <row r="105" spans="1:11" s="12" customFormat="1" x14ac:dyDescent="0.25">
      <c r="A105" s="13"/>
      <c r="B105" s="13"/>
      <c r="C105" s="13"/>
      <c r="D105" s="14"/>
      <c r="E105" s="14"/>
      <c r="F105" s="14" t="str">
        <f t="shared" si="4"/>
        <v/>
      </c>
      <c r="G105" s="14" t="str">
        <f>IF(F105&lt;&gt;"",IF($G$4="Recurso",IF(LEFT($G$5,1)="M",VLOOKUP($G$5,'Definición técnica de imagenes'!$A$3:$G$17,5,FALSE),IF($G$5="F1",'Definición técnica de imagenes'!$E$15,'Definición técnica de imagenes'!$F$13)),'Definición técnica de imagenes'!$E$16),"")</f>
        <v/>
      </c>
      <c r="H105" s="14" t="str">
        <f t="shared" si="5"/>
        <v/>
      </c>
      <c r="I105" s="14" t="str">
        <f>IF(OR(B105&lt;&gt;"",J105&lt;&gt;""),IF($G$4="Recurso",IF(LEFT($G$5,1)="M",IF(VLOOKUP($G$5,'Definición técnica de imagenes'!$A$3:$G$17,6,FALSE)=0,"",VLOOKUP($G$5,'Definición técnica de imagenes'!$A$3:$G$17,6,FALSE)),IF($G$5="F1","","")),'Definición técnica de imagenes'!$F$16),"")</f>
        <v/>
      </c>
      <c r="J105" s="14"/>
      <c r="K105" s="15"/>
    </row>
    <row r="106" spans="1:11" s="12" customFormat="1" x14ac:dyDescent="0.25">
      <c r="A106" s="13"/>
      <c r="B106" s="13"/>
      <c r="C106" s="13"/>
      <c r="D106" s="14"/>
      <c r="E106" s="14"/>
      <c r="F106" s="14" t="str">
        <f t="shared" si="4"/>
        <v/>
      </c>
      <c r="G106" s="14" t="str">
        <f>IF(F106&lt;&gt;"",IF($G$4="Recurso",IF(LEFT($G$5,1)="M",VLOOKUP($G$5,'Definición técnica de imagenes'!$A$3:$G$17,5,FALSE),IF($G$5="F1",'Definición técnica de imagenes'!$E$15,'Definición técnica de imagenes'!$F$13)),'Definición técnica de imagenes'!$E$16),"")</f>
        <v/>
      </c>
      <c r="H106" s="14" t="str">
        <f t="shared" si="5"/>
        <v/>
      </c>
      <c r="I106" s="14" t="str">
        <f>IF(OR(B106&lt;&gt;"",J106&lt;&gt;""),IF($G$4="Recurso",IF(LEFT($G$5,1)="M",IF(VLOOKUP($G$5,'Definición técnica de imagenes'!$A$3:$G$17,6,FALSE)=0,"",VLOOKUP($G$5,'Definición técnica de imagenes'!$A$3:$G$17,6,FALSE)),IF($G$5="F1","","")),'Definición técnica de imagenes'!$F$16),"")</f>
        <v/>
      </c>
      <c r="J106" s="14"/>
      <c r="K106" s="15"/>
    </row>
    <row r="107" spans="1:11" s="12" customFormat="1" x14ac:dyDescent="0.25">
      <c r="A107" s="13"/>
      <c r="B107" s="13"/>
      <c r="C107" s="13"/>
      <c r="D107" s="14"/>
      <c r="E107" s="14"/>
      <c r="F107" s="14" t="str">
        <f t="shared" si="4"/>
        <v/>
      </c>
      <c r="G107" s="14" t="str">
        <f>IF(F107&lt;&gt;"",IF($G$4="Recurso",IF(LEFT($G$5,1)="M",VLOOKUP($G$5,'Definición técnica de imagenes'!$A$3:$G$17,5,FALSE),IF($G$5="F1",'Definición técnica de imagenes'!$E$15,'Definición técnica de imagenes'!$F$13)),'Definición técnica de imagenes'!$E$16),"")</f>
        <v/>
      </c>
      <c r="H107" s="14" t="str">
        <f t="shared" si="5"/>
        <v/>
      </c>
      <c r="I107" s="14" t="str">
        <f>IF(OR(B107&lt;&gt;"",J107&lt;&gt;""),IF($G$4="Recurso",IF(LEFT($G$5,1)="M",IF(VLOOKUP($G$5,'Definición técnica de imagenes'!$A$3:$G$17,6,FALSE)=0,"",VLOOKUP($G$5,'Definición técnica de imagenes'!$A$3:$G$17,6,FALSE)),IF($G$5="F1","","")),'Definición técnica de imagenes'!$F$16),"")</f>
        <v/>
      </c>
      <c r="J107" s="14"/>
      <c r="K107" s="15"/>
    </row>
    <row r="108" spans="1:11" s="12" customFormat="1" x14ac:dyDescent="0.25">
      <c r="A108" s="13"/>
      <c r="B108" s="13"/>
      <c r="C108" s="13"/>
      <c r="D108" s="14"/>
      <c r="E108" s="14"/>
      <c r="F108" s="14" t="str">
        <f t="shared" si="4"/>
        <v/>
      </c>
      <c r="G108" s="14" t="str">
        <f>IF(F108&lt;&gt;"",IF($G$4="Recurso",IF(LEFT($G$5,1)="M",VLOOKUP($G$5,'Definición técnica de imagenes'!$A$3:$G$17,5,FALSE),IF($G$5="F1",'Definición técnica de imagenes'!$E$15,'Definición técnica de imagenes'!$F$13)),'Definición técnica de imagenes'!$E$16),"")</f>
        <v/>
      </c>
      <c r="H108" s="14" t="str">
        <f t="shared" si="5"/>
        <v/>
      </c>
      <c r="I108" s="14" t="str">
        <f>IF(OR(B108&lt;&gt;"",J108&lt;&gt;""),IF($G$4="Recurso",IF(LEFT($G$5,1)="M",IF(VLOOKUP($G$5,'Definición técnica de imagenes'!$A$3:$G$17,6,FALSE)=0,"",VLOOKUP($G$5,'Definición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38" customWidth="1"/>
    <col min="2" max="2" width="11" style="38"/>
    <col min="3" max="3" width="13.875" style="38" customWidth="1"/>
    <col min="4" max="4" width="11.375" style="38" customWidth="1"/>
    <col min="5" max="7" width="11" style="38"/>
    <col min="8" max="11" width="11" style="38" hidden="1" customWidth="1"/>
    <col min="12" max="16384" width="11" style="38"/>
  </cols>
  <sheetData>
    <row r="1" spans="1:11" ht="16.5" thickBot="1" x14ac:dyDescent="0.3">
      <c r="A1" s="95" t="s">
        <v>38</v>
      </c>
      <c r="B1" s="96"/>
      <c r="C1" s="96"/>
      <c r="D1" s="96"/>
      <c r="E1" s="96"/>
      <c r="F1" s="97"/>
    </row>
    <row r="2" spans="1:11" x14ac:dyDescent="0.25">
      <c r="A2" s="46" t="s">
        <v>42</v>
      </c>
      <c r="B2" s="47"/>
      <c r="C2" s="98" t="s">
        <v>13</v>
      </c>
      <c r="D2" s="99"/>
      <c r="E2" s="100"/>
      <c r="F2" s="48"/>
    </row>
    <row r="3" spans="1:11" ht="63" x14ac:dyDescent="0.25">
      <c r="A3" s="49" t="s">
        <v>43</v>
      </c>
      <c r="B3" s="47"/>
      <c r="C3" s="104" t="s">
        <v>14</v>
      </c>
      <c r="D3" s="105"/>
      <c r="E3" s="106"/>
      <c r="F3" s="48"/>
      <c r="H3" s="38" t="s">
        <v>18</v>
      </c>
      <c r="I3" s="38" t="s">
        <v>19</v>
      </c>
      <c r="J3" s="38" t="s">
        <v>20</v>
      </c>
      <c r="K3" s="38" t="s">
        <v>52</v>
      </c>
    </row>
    <row r="4" spans="1:11" ht="31.5" x14ac:dyDescent="0.25">
      <c r="A4" s="46" t="s">
        <v>44</v>
      </c>
      <c r="B4" s="47"/>
      <c r="C4" s="42" t="s">
        <v>15</v>
      </c>
      <c r="D4" s="41" t="s">
        <v>16</v>
      </c>
      <c r="E4" s="45" t="s">
        <v>17</v>
      </c>
      <c r="F4" s="48"/>
      <c r="H4" s="38" t="s">
        <v>21</v>
      </c>
      <c r="I4" s="38" t="s">
        <v>25</v>
      </c>
      <c r="J4" s="38">
        <v>1</v>
      </c>
      <c r="K4" s="38">
        <v>1</v>
      </c>
    </row>
    <row r="5" spans="1:11" ht="79.5" thickBot="1" x14ac:dyDescent="0.3">
      <c r="A5" s="49" t="s">
        <v>45</v>
      </c>
      <c r="B5" s="47"/>
      <c r="C5" s="44" t="s">
        <v>35</v>
      </c>
      <c r="D5" s="107" t="str">
        <f>CONCATENATE(H21,"_",I21,"_",J21,"_CO")</f>
        <v>LE_07_04_CO</v>
      </c>
      <c r="E5" s="108"/>
      <c r="F5" s="48"/>
      <c r="H5" s="38" t="s">
        <v>22</v>
      </c>
      <c r="I5" s="38" t="s">
        <v>26</v>
      </c>
      <c r="J5" s="38">
        <v>2</v>
      </c>
      <c r="K5" s="38">
        <v>2</v>
      </c>
    </row>
    <row r="6" spans="1:11" ht="32.25" thickBot="1" x14ac:dyDescent="0.3">
      <c r="A6" s="46" t="s">
        <v>10</v>
      </c>
      <c r="B6" s="47"/>
      <c r="C6" s="47"/>
      <c r="D6" s="47"/>
      <c r="E6" s="47"/>
      <c r="F6" s="48"/>
      <c r="H6" s="38" t="s">
        <v>23</v>
      </c>
      <c r="I6" s="38" t="s">
        <v>27</v>
      </c>
      <c r="J6" s="38">
        <v>3</v>
      </c>
      <c r="K6" s="38">
        <v>3</v>
      </c>
    </row>
    <row r="7" spans="1:11" ht="48" thickBot="1" x14ac:dyDescent="0.3">
      <c r="A7" s="49" t="s">
        <v>11</v>
      </c>
      <c r="B7" s="47"/>
      <c r="C7" s="78" t="s">
        <v>127</v>
      </c>
      <c r="D7" s="93" t="str">
        <f>CONCATENATE("SolicitudGrafica_",D5,".xls")</f>
        <v>SolicitudGrafica_LE_07_04_CO.xls</v>
      </c>
      <c r="E7" s="93"/>
      <c r="F7" s="94"/>
      <c r="H7" s="38" t="s">
        <v>24</v>
      </c>
      <c r="I7" s="38" t="s">
        <v>28</v>
      </c>
      <c r="J7" s="38">
        <v>4</v>
      </c>
      <c r="K7" s="38">
        <v>4</v>
      </c>
    </row>
    <row r="8" spans="1:11" ht="47.25" x14ac:dyDescent="0.25">
      <c r="A8" s="49" t="s">
        <v>53</v>
      </c>
      <c r="B8" s="47"/>
      <c r="C8" s="47"/>
      <c r="D8" s="47"/>
      <c r="E8" s="47"/>
      <c r="F8" s="48"/>
      <c r="I8" s="38" t="s">
        <v>29</v>
      </c>
      <c r="J8" s="38">
        <v>5</v>
      </c>
      <c r="K8" s="38">
        <v>5</v>
      </c>
    </row>
    <row r="9" spans="1:11" ht="47.25" x14ac:dyDescent="0.25">
      <c r="A9" s="49" t="s">
        <v>12</v>
      </c>
      <c r="B9" s="47"/>
      <c r="C9" s="47"/>
      <c r="D9" s="47"/>
      <c r="E9" s="47"/>
      <c r="F9" s="48"/>
      <c r="I9" s="38" t="s">
        <v>30</v>
      </c>
      <c r="J9" s="38">
        <v>6</v>
      </c>
      <c r="K9" s="38">
        <v>6</v>
      </c>
    </row>
    <row r="10" spans="1:11" ht="32.25" thickBot="1" x14ac:dyDescent="0.3">
      <c r="A10" s="50" t="s">
        <v>36</v>
      </c>
      <c r="B10" s="51"/>
      <c r="C10" s="51"/>
      <c r="D10" s="51"/>
      <c r="E10" s="51"/>
      <c r="F10" s="52"/>
      <c r="I10" s="38" t="s">
        <v>31</v>
      </c>
      <c r="J10" s="38">
        <v>7</v>
      </c>
      <c r="K10" s="38">
        <v>7</v>
      </c>
    </row>
    <row r="11" spans="1:11" x14ac:dyDescent="0.25">
      <c r="I11" s="38" t="s">
        <v>32</v>
      </c>
      <c r="J11" s="38">
        <v>8</v>
      </c>
      <c r="K11" s="38">
        <v>8</v>
      </c>
    </row>
    <row r="12" spans="1:11" ht="16.5" thickBot="1" x14ac:dyDescent="0.3">
      <c r="I12" s="38" t="s">
        <v>37</v>
      </c>
      <c r="J12" s="38">
        <v>9</v>
      </c>
      <c r="K12" s="38">
        <v>9</v>
      </c>
    </row>
    <row r="13" spans="1:11" x14ac:dyDescent="0.25">
      <c r="A13" s="95" t="s">
        <v>41</v>
      </c>
      <c r="B13" s="96"/>
      <c r="C13" s="96"/>
      <c r="D13" s="96"/>
      <c r="E13" s="96"/>
      <c r="F13" s="97"/>
      <c r="I13" s="38" t="s">
        <v>33</v>
      </c>
      <c r="J13" s="38">
        <v>10</v>
      </c>
      <c r="K13" s="38">
        <v>10</v>
      </c>
    </row>
    <row r="14" spans="1:11" ht="16.5" thickBot="1" x14ac:dyDescent="0.3">
      <c r="A14" s="49"/>
      <c r="B14" s="47"/>
      <c r="C14" s="47"/>
      <c r="D14" s="47"/>
      <c r="E14" s="47"/>
      <c r="F14" s="48"/>
      <c r="I14" s="38" t="s">
        <v>34</v>
      </c>
      <c r="J14" s="38">
        <v>11</v>
      </c>
      <c r="K14" s="38">
        <v>11</v>
      </c>
    </row>
    <row r="15" spans="1:11" x14ac:dyDescent="0.25">
      <c r="A15" s="46" t="s">
        <v>46</v>
      </c>
      <c r="B15" s="47"/>
      <c r="C15" s="98" t="s">
        <v>49</v>
      </c>
      <c r="D15" s="99"/>
      <c r="E15" s="99"/>
      <c r="F15" s="100"/>
      <c r="J15" s="38">
        <v>12</v>
      </c>
      <c r="K15" s="38">
        <v>12</v>
      </c>
    </row>
    <row r="16" spans="1:11" ht="67.150000000000006" customHeight="1" x14ac:dyDescent="0.25">
      <c r="A16" s="49" t="s">
        <v>47</v>
      </c>
      <c r="B16" s="47"/>
      <c r="C16" s="42" t="s">
        <v>15</v>
      </c>
      <c r="D16" s="41" t="s">
        <v>16</v>
      </c>
      <c r="E16" s="41" t="s">
        <v>17</v>
      </c>
      <c r="F16" s="43" t="s">
        <v>50</v>
      </c>
      <c r="J16" s="38">
        <v>13</v>
      </c>
      <c r="K16" s="38">
        <v>13</v>
      </c>
    </row>
    <row r="17" spans="1:11" ht="32.1" customHeight="1" thickBot="1" x14ac:dyDescent="0.3">
      <c r="A17" s="46" t="s">
        <v>44</v>
      </c>
      <c r="B17" s="47"/>
      <c r="C17" s="44" t="s">
        <v>35</v>
      </c>
      <c r="D17" s="101" t="str">
        <f>CONCATENATE(H21,"_",I21,"_",J21,"_",K45)</f>
        <v>LE_07_04_REC10</v>
      </c>
      <c r="E17" s="102"/>
      <c r="F17" s="103"/>
      <c r="J17" s="38">
        <v>14</v>
      </c>
      <c r="K17" s="38">
        <v>14</v>
      </c>
    </row>
    <row r="18" spans="1:11" ht="79.5" thickBot="1" x14ac:dyDescent="0.3">
      <c r="A18" s="49" t="s">
        <v>48</v>
      </c>
      <c r="B18" s="47"/>
      <c r="C18" s="78" t="s">
        <v>128</v>
      </c>
      <c r="D18" s="93" t="str">
        <f>CONCATENATE("SolicitudGrafica_",D17,".xls")</f>
        <v>SolicitudGrafica_LE_07_04_REC10.xls</v>
      </c>
      <c r="E18" s="93"/>
      <c r="F18" s="94"/>
      <c r="J18" s="38">
        <v>15</v>
      </c>
      <c r="K18" s="38">
        <v>15</v>
      </c>
    </row>
    <row r="19" spans="1:11" x14ac:dyDescent="0.25">
      <c r="A19" s="46" t="s">
        <v>10</v>
      </c>
      <c r="B19" s="47"/>
      <c r="C19" s="47"/>
      <c r="D19" s="47"/>
      <c r="E19" s="47"/>
      <c r="F19" s="48"/>
      <c r="H19" s="38">
        <v>3</v>
      </c>
      <c r="J19" s="38">
        <v>16</v>
      </c>
      <c r="K19" s="38">
        <v>16</v>
      </c>
    </row>
    <row r="20" spans="1:11" ht="63.75" thickBot="1" x14ac:dyDescent="0.3">
      <c r="A20" s="50" t="s">
        <v>51</v>
      </c>
      <c r="B20" s="51"/>
      <c r="C20" s="51"/>
      <c r="D20" s="51"/>
      <c r="E20" s="51"/>
      <c r="F20" s="52"/>
      <c r="H20" s="38">
        <v>4</v>
      </c>
      <c r="I20" s="38">
        <v>5</v>
      </c>
      <c r="J20" s="38">
        <v>4</v>
      </c>
      <c r="K20" s="38">
        <v>17</v>
      </c>
    </row>
    <row r="21" spans="1:11" x14ac:dyDescent="0.25">
      <c r="H21" s="38" t="str">
        <f>IF(INDEX(H4:H7,H20)=H4,"MA",IF(INDEX(H4:H7,H20)=H5,"CN",IF(INDEX(H4:H7,H20)=H6,"CS",IF(INDEX(H4:H7,H20)=H7,"LE"))))</f>
        <v>LE</v>
      </c>
      <c r="I21" s="38" t="str">
        <f>CONCATENATE(IF((I20+2)&lt;10,"0",""),I20+2)</f>
        <v>07</v>
      </c>
      <c r="J21" s="38" t="str">
        <f>CONCATENATE(IF(J20&lt;10,"0",""),J20)</f>
        <v>04</v>
      </c>
      <c r="K21" s="38">
        <v>18</v>
      </c>
    </row>
    <row r="22" spans="1:11" x14ac:dyDescent="0.25">
      <c r="K22" s="38">
        <v>19</v>
      </c>
    </row>
    <row r="23" spans="1:11" x14ac:dyDescent="0.25">
      <c r="K23" s="38">
        <v>20</v>
      </c>
    </row>
    <row r="24" spans="1:11" x14ac:dyDescent="0.25">
      <c r="K24" s="38">
        <v>21</v>
      </c>
    </row>
    <row r="25" spans="1:11" x14ac:dyDescent="0.25">
      <c r="K25" s="38">
        <v>22</v>
      </c>
    </row>
    <row r="26" spans="1:11" x14ac:dyDescent="0.25">
      <c r="K26" s="38">
        <v>23</v>
      </c>
    </row>
    <row r="27" spans="1:11" x14ac:dyDescent="0.25">
      <c r="K27" s="38">
        <v>24</v>
      </c>
    </row>
    <row r="28" spans="1:11" x14ac:dyDescent="0.25">
      <c r="K28" s="38">
        <v>25</v>
      </c>
    </row>
    <row r="29" spans="1:11" x14ac:dyDescent="0.25">
      <c r="K29" s="38">
        <v>26</v>
      </c>
    </row>
    <row r="30" spans="1:11" x14ac:dyDescent="0.25">
      <c r="K30" s="38">
        <v>27</v>
      </c>
    </row>
    <row r="31" spans="1:11" x14ac:dyDescent="0.25">
      <c r="K31" s="38">
        <v>28</v>
      </c>
    </row>
    <row r="32" spans="1:11" x14ac:dyDescent="0.25">
      <c r="K32" s="38">
        <v>29</v>
      </c>
    </row>
    <row r="33" spans="11:11" x14ac:dyDescent="0.25">
      <c r="K33" s="38">
        <v>30</v>
      </c>
    </row>
    <row r="34" spans="11:11" x14ac:dyDescent="0.25">
      <c r="K34" s="38">
        <v>31</v>
      </c>
    </row>
    <row r="35" spans="11:11" x14ac:dyDescent="0.25">
      <c r="K35" s="38">
        <v>32</v>
      </c>
    </row>
    <row r="36" spans="11:11" x14ac:dyDescent="0.25">
      <c r="K36" s="38">
        <v>33</v>
      </c>
    </row>
    <row r="37" spans="11:11" x14ac:dyDescent="0.25">
      <c r="K37" s="38">
        <v>34</v>
      </c>
    </row>
    <row r="38" spans="11:11" x14ac:dyDescent="0.25">
      <c r="K38" s="38">
        <v>35</v>
      </c>
    </row>
    <row r="39" spans="11:11" x14ac:dyDescent="0.25">
      <c r="K39" s="38">
        <v>36</v>
      </c>
    </row>
    <row r="40" spans="11:11" x14ac:dyDescent="0.25">
      <c r="K40" s="38">
        <v>37</v>
      </c>
    </row>
    <row r="41" spans="11:11" x14ac:dyDescent="0.25">
      <c r="K41" s="38">
        <v>38</v>
      </c>
    </row>
    <row r="42" spans="11:11" x14ac:dyDescent="0.25">
      <c r="K42" s="38">
        <v>39</v>
      </c>
    </row>
    <row r="43" spans="11:11" x14ac:dyDescent="0.25">
      <c r="K43" s="38">
        <v>40</v>
      </c>
    </row>
    <row r="44" spans="11:11" x14ac:dyDescent="0.25">
      <c r="K44" s="38">
        <v>1</v>
      </c>
    </row>
    <row r="45" spans="11:11" x14ac:dyDescent="0.25">
      <c r="K45" s="38"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3" activePane="bottomLeft" state="frozen"/>
      <selection pane="bottomLeft" activeCell="A26" sqref="A26"/>
    </sheetView>
  </sheetViews>
  <sheetFormatPr baseColWidth="10" defaultColWidth="10.875" defaultRowHeight="15.75" x14ac:dyDescent="0.25"/>
  <cols>
    <col min="1" max="1" width="21" style="38" customWidth="1"/>
    <col min="2" max="2" width="22.25" style="38" customWidth="1"/>
    <col min="3" max="3" width="17.375" style="38" customWidth="1"/>
    <col min="4" max="4" width="10.875" style="38"/>
    <col min="5" max="5" width="11.75" style="38" customWidth="1"/>
    <col min="6" max="6" width="12.75" style="38" customWidth="1"/>
    <col min="7" max="7" width="11" style="38" customWidth="1"/>
    <col min="8" max="8" width="24.5" style="38" customWidth="1"/>
    <col min="9" max="9" width="22.25" style="38" customWidth="1"/>
    <col min="10" max="10" width="20.75" style="38" customWidth="1"/>
    <col min="11" max="11" width="44.5" style="38" customWidth="1"/>
    <col min="12" max="16384" width="10.875" style="38"/>
  </cols>
  <sheetData>
    <row r="1" spans="1:11" x14ac:dyDescent="0.25">
      <c r="A1" s="109" t="s">
        <v>56</v>
      </c>
      <c r="B1" s="109" t="s">
        <v>63</v>
      </c>
      <c r="C1" s="109" t="s">
        <v>64</v>
      </c>
      <c r="D1" s="109" t="s">
        <v>5</v>
      </c>
      <c r="E1" s="109" t="s">
        <v>65</v>
      </c>
      <c r="F1" s="109" t="s">
        <v>66</v>
      </c>
      <c r="G1" s="109" t="s">
        <v>67</v>
      </c>
      <c r="H1" s="110" t="s">
        <v>68</v>
      </c>
      <c r="I1" s="110"/>
      <c r="J1" s="110"/>
    </row>
    <row r="2" spans="1:11" x14ac:dyDescent="0.25">
      <c r="A2" s="109"/>
      <c r="B2" s="109"/>
      <c r="C2" s="109"/>
      <c r="D2" s="109"/>
      <c r="E2" s="109"/>
      <c r="F2" s="109"/>
      <c r="G2" s="109"/>
      <c r="H2" s="57" t="s">
        <v>65</v>
      </c>
      <c r="I2" s="57" t="s">
        <v>66</v>
      </c>
      <c r="J2" s="57" t="s">
        <v>67</v>
      </c>
    </row>
    <row r="3" spans="1:11" s="59" customFormat="1" x14ac:dyDescent="0.25">
      <c r="A3" s="58" t="s">
        <v>69</v>
      </c>
      <c r="B3" s="58" t="s">
        <v>70</v>
      </c>
      <c r="C3" s="58" t="s">
        <v>71</v>
      </c>
      <c r="D3" s="58" t="s">
        <v>72</v>
      </c>
      <c r="E3" s="58" t="s">
        <v>73</v>
      </c>
      <c r="F3" s="58"/>
      <c r="G3" s="58"/>
      <c r="H3" s="58" t="s">
        <v>130</v>
      </c>
      <c r="I3" s="58"/>
      <c r="J3" s="58"/>
    </row>
    <row r="4" spans="1:11" s="59" customFormat="1" x14ac:dyDescent="0.25">
      <c r="A4" s="60" t="s">
        <v>57</v>
      </c>
      <c r="B4" s="60" t="s">
        <v>74</v>
      </c>
      <c r="C4" s="60" t="s">
        <v>71</v>
      </c>
      <c r="D4" s="60" t="s">
        <v>72</v>
      </c>
      <c r="E4" s="60" t="s">
        <v>75</v>
      </c>
      <c r="F4" s="60" t="s">
        <v>76</v>
      </c>
      <c r="G4" s="60"/>
      <c r="H4" s="60" t="s">
        <v>131</v>
      </c>
      <c r="I4" s="60" t="s">
        <v>133</v>
      </c>
      <c r="J4" s="60"/>
    </row>
    <row r="5" spans="1:11" s="59" customFormat="1" x14ac:dyDescent="0.25">
      <c r="A5" s="61" t="s">
        <v>77</v>
      </c>
      <c r="B5" s="60" t="s">
        <v>78</v>
      </c>
      <c r="C5" s="60" t="s">
        <v>71</v>
      </c>
      <c r="D5" s="60" t="s">
        <v>72</v>
      </c>
      <c r="E5" s="60" t="s">
        <v>75</v>
      </c>
      <c r="F5" s="60" t="s">
        <v>76</v>
      </c>
      <c r="G5" s="62"/>
      <c r="H5" s="60" t="s">
        <v>131</v>
      </c>
      <c r="I5" s="60" t="s">
        <v>133</v>
      </c>
      <c r="J5" s="62"/>
    </row>
    <row r="6" spans="1:11" s="59" customFormat="1" x14ac:dyDescent="0.25">
      <c r="A6" s="60" t="s">
        <v>58</v>
      </c>
      <c r="B6" s="60" t="s">
        <v>79</v>
      </c>
      <c r="C6" s="60" t="s">
        <v>71</v>
      </c>
      <c r="D6" s="60" t="s">
        <v>72</v>
      </c>
      <c r="E6" s="60" t="s">
        <v>75</v>
      </c>
      <c r="F6" s="60" t="s">
        <v>76</v>
      </c>
      <c r="G6" s="60" t="s">
        <v>73</v>
      </c>
      <c r="H6" s="60" t="s">
        <v>131</v>
      </c>
      <c r="I6" s="60" t="s">
        <v>133</v>
      </c>
      <c r="J6" s="60" t="s">
        <v>134</v>
      </c>
    </row>
    <row r="7" spans="1:11" s="59" customFormat="1" ht="25.5" x14ac:dyDescent="0.25">
      <c r="A7" s="60" t="s">
        <v>80</v>
      </c>
      <c r="B7" s="60" t="s">
        <v>81</v>
      </c>
      <c r="C7" s="60" t="s">
        <v>71</v>
      </c>
      <c r="D7" s="60" t="s">
        <v>72</v>
      </c>
      <c r="E7" s="60" t="s">
        <v>75</v>
      </c>
      <c r="F7" s="60" t="s">
        <v>76</v>
      </c>
      <c r="G7" s="60"/>
      <c r="H7" s="60" t="s">
        <v>131</v>
      </c>
      <c r="I7" s="60" t="s">
        <v>133</v>
      </c>
      <c r="J7" s="60"/>
    </row>
    <row r="8" spans="1:11" s="59" customFormat="1" ht="25.5" x14ac:dyDescent="0.25">
      <c r="A8" s="60" t="s">
        <v>82</v>
      </c>
      <c r="B8" s="60" t="s">
        <v>83</v>
      </c>
      <c r="C8" s="60" t="s">
        <v>71</v>
      </c>
      <c r="D8" s="60" t="s">
        <v>72</v>
      </c>
      <c r="E8" s="60" t="s">
        <v>75</v>
      </c>
      <c r="F8" s="60" t="s">
        <v>76</v>
      </c>
      <c r="G8" s="60"/>
      <c r="H8" s="60" t="s">
        <v>131</v>
      </c>
      <c r="I8" s="60" t="s">
        <v>133</v>
      </c>
      <c r="J8" s="60"/>
    </row>
    <row r="9" spans="1:11" s="59" customFormat="1" x14ac:dyDescent="0.25">
      <c r="A9" s="60" t="s">
        <v>84</v>
      </c>
      <c r="B9" s="60" t="s">
        <v>85</v>
      </c>
      <c r="C9" s="60" t="s">
        <v>71</v>
      </c>
      <c r="D9" s="60" t="s">
        <v>72</v>
      </c>
      <c r="E9" s="60" t="s">
        <v>75</v>
      </c>
      <c r="F9" s="60" t="s">
        <v>76</v>
      </c>
      <c r="G9" s="60"/>
      <c r="H9" s="60" t="s">
        <v>131</v>
      </c>
      <c r="I9" s="60" t="s">
        <v>133</v>
      </c>
      <c r="J9" s="60"/>
    </row>
    <row r="10" spans="1:11" s="59" customFormat="1" x14ac:dyDescent="0.25">
      <c r="A10" s="60" t="s">
        <v>86</v>
      </c>
      <c r="B10" s="60" t="s">
        <v>87</v>
      </c>
      <c r="C10" s="60" t="s">
        <v>71</v>
      </c>
      <c r="D10" s="60" t="s">
        <v>72</v>
      </c>
      <c r="E10" s="60" t="s">
        <v>88</v>
      </c>
      <c r="F10" s="60"/>
      <c r="G10" s="60"/>
      <c r="H10" s="60" t="s">
        <v>130</v>
      </c>
      <c r="I10" s="60" t="s">
        <v>133</v>
      </c>
      <c r="J10" s="60"/>
    </row>
    <row r="11" spans="1:11" s="59" customFormat="1" ht="25.5" x14ac:dyDescent="0.25">
      <c r="A11" s="60" t="s">
        <v>89</v>
      </c>
      <c r="B11" s="60" t="s">
        <v>90</v>
      </c>
      <c r="C11" s="60" t="s">
        <v>71</v>
      </c>
      <c r="D11" s="60" t="s">
        <v>72</v>
      </c>
      <c r="E11" s="60" t="s">
        <v>75</v>
      </c>
      <c r="F11" s="60" t="s">
        <v>76</v>
      </c>
      <c r="G11" s="60"/>
      <c r="H11" s="60" t="s">
        <v>131</v>
      </c>
      <c r="I11" s="60" t="s">
        <v>133</v>
      </c>
      <c r="J11" s="60"/>
    </row>
    <row r="12" spans="1:11" s="59" customFormat="1" x14ac:dyDescent="0.25">
      <c r="A12" s="60" t="s">
        <v>91</v>
      </c>
      <c r="B12" s="60" t="s">
        <v>92</v>
      </c>
      <c r="C12" s="60" t="s">
        <v>71</v>
      </c>
      <c r="D12" s="60" t="s">
        <v>72</v>
      </c>
      <c r="E12" s="60" t="s">
        <v>75</v>
      </c>
      <c r="F12" s="60" t="s">
        <v>76</v>
      </c>
      <c r="G12" s="60"/>
      <c r="H12" s="60" t="s">
        <v>131</v>
      </c>
      <c r="I12" s="60" t="s">
        <v>133</v>
      </c>
      <c r="J12" s="60"/>
    </row>
    <row r="13" spans="1:11" ht="63" x14ac:dyDescent="0.25">
      <c r="A13" s="63" t="s">
        <v>93</v>
      </c>
      <c r="B13" s="63" t="s">
        <v>94</v>
      </c>
      <c r="C13" s="60" t="s">
        <v>71</v>
      </c>
      <c r="D13" s="64" t="s">
        <v>95</v>
      </c>
      <c r="E13" s="64"/>
      <c r="F13" s="65" t="s">
        <v>125</v>
      </c>
      <c r="G13" s="63"/>
      <c r="H13" s="60"/>
      <c r="I13" s="60" t="s">
        <v>130</v>
      </c>
      <c r="J13" s="63"/>
      <c r="K13" s="38" t="s">
        <v>96</v>
      </c>
    </row>
    <row r="14" spans="1:11" x14ac:dyDescent="0.25">
      <c r="A14" s="63" t="s">
        <v>97</v>
      </c>
      <c r="B14" s="63" t="s">
        <v>98</v>
      </c>
      <c r="C14" s="60" t="s">
        <v>71</v>
      </c>
      <c r="D14" s="64" t="s">
        <v>72</v>
      </c>
      <c r="E14" s="64"/>
      <c r="F14" s="65" t="s">
        <v>126</v>
      </c>
      <c r="G14" s="63"/>
      <c r="H14" s="60"/>
      <c r="I14" s="60" t="s">
        <v>130</v>
      </c>
      <c r="J14" s="63"/>
    </row>
    <row r="15" spans="1:11" ht="31.5" x14ac:dyDescent="0.25">
      <c r="A15" s="63" t="s">
        <v>99</v>
      </c>
      <c r="B15" s="63" t="s">
        <v>100</v>
      </c>
      <c r="C15" s="60" t="s">
        <v>101</v>
      </c>
      <c r="D15" s="63" t="s">
        <v>95</v>
      </c>
      <c r="E15" s="63" t="s">
        <v>124</v>
      </c>
      <c r="F15" s="63"/>
      <c r="G15" s="63"/>
      <c r="H15" s="60" t="s">
        <v>130</v>
      </c>
      <c r="I15" s="63"/>
      <c r="J15" s="63"/>
      <c r="K15" s="38" t="s">
        <v>102</v>
      </c>
    </row>
    <row r="16" spans="1:11" ht="94.5" x14ac:dyDescent="0.25">
      <c r="A16" s="65" t="s">
        <v>103</v>
      </c>
      <c r="B16" s="65"/>
      <c r="C16" s="61" t="s">
        <v>101</v>
      </c>
      <c r="D16" s="65" t="s">
        <v>104</v>
      </c>
      <c r="E16" s="64" t="s">
        <v>122</v>
      </c>
      <c r="F16" s="64" t="s">
        <v>123</v>
      </c>
      <c r="G16" s="64"/>
      <c r="H16" s="65" t="s">
        <v>132</v>
      </c>
      <c r="I16" s="65" t="s">
        <v>135</v>
      </c>
      <c r="J16" s="64"/>
      <c r="K16" s="66" t="s">
        <v>105</v>
      </c>
    </row>
    <row r="17" spans="1:11" ht="25.5" x14ac:dyDescent="0.25">
      <c r="A17" s="60" t="s">
        <v>106</v>
      </c>
      <c r="B17" s="60"/>
      <c r="C17" s="60" t="s">
        <v>71</v>
      </c>
      <c r="D17" s="60" t="s">
        <v>72</v>
      </c>
      <c r="E17" s="60" t="s">
        <v>107</v>
      </c>
      <c r="F17" s="60" t="s">
        <v>108</v>
      </c>
      <c r="G17" s="60"/>
      <c r="H17" s="67" t="s">
        <v>109</v>
      </c>
      <c r="I17" s="67" t="s">
        <v>110</v>
      </c>
      <c r="J17" s="60"/>
      <c r="K17" s="68" t="s">
        <v>111</v>
      </c>
    </row>
    <row r="20" spans="1:11" x14ac:dyDescent="0.25">
      <c r="A20" s="69" t="s">
        <v>112</v>
      </c>
    </row>
    <row r="21" spans="1:11" x14ac:dyDescent="0.25">
      <c r="A21" s="70" t="s">
        <v>113</v>
      </c>
      <c r="B21" s="71" t="s">
        <v>136</v>
      </c>
      <c r="C21" s="72" t="s">
        <v>22</v>
      </c>
      <c r="D21" s="71"/>
      <c r="E21" s="71"/>
    </row>
    <row r="22" spans="1:11" x14ac:dyDescent="0.25">
      <c r="A22" s="73" t="s">
        <v>114</v>
      </c>
      <c r="B22" s="79" t="s">
        <v>137</v>
      </c>
      <c r="C22" s="75" t="s">
        <v>138</v>
      </c>
      <c r="D22" s="74"/>
      <c r="E22" s="74"/>
    </row>
    <row r="23" spans="1:11" x14ac:dyDescent="0.25">
      <c r="A23" s="73" t="s">
        <v>115</v>
      </c>
      <c r="B23" s="79" t="s">
        <v>139</v>
      </c>
      <c r="C23" s="75" t="s">
        <v>140</v>
      </c>
      <c r="D23" s="74"/>
      <c r="E23" s="74"/>
    </row>
    <row r="24" spans="1:11" ht="31.5" x14ac:dyDescent="0.25">
      <c r="A24" s="73" t="s">
        <v>116</v>
      </c>
      <c r="B24" s="74" t="s">
        <v>141</v>
      </c>
      <c r="C24" s="75" t="s">
        <v>144</v>
      </c>
      <c r="D24" s="74"/>
      <c r="E24" s="74"/>
    </row>
    <row r="25" spans="1:11" x14ac:dyDescent="0.25">
      <c r="A25" s="73" t="s">
        <v>117</v>
      </c>
      <c r="B25" s="74" t="s">
        <v>142</v>
      </c>
      <c r="C25" s="75" t="s">
        <v>143</v>
      </c>
      <c r="D25" s="74"/>
      <c r="E25" s="74"/>
    </row>
    <row r="26" spans="1:11" ht="63" x14ac:dyDescent="0.25">
      <c r="A26" s="73" t="s">
        <v>118</v>
      </c>
      <c r="B26" s="74" t="s">
        <v>119</v>
      </c>
      <c r="C26" s="75" t="s">
        <v>120</v>
      </c>
      <c r="D26" s="74"/>
      <c r="E26" s="74"/>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Jesica</cp:lastModifiedBy>
  <dcterms:created xsi:type="dcterms:W3CDTF">2014-07-01T23:43:25Z</dcterms:created>
  <dcterms:modified xsi:type="dcterms:W3CDTF">2015-03-20T02:29:05Z</dcterms:modified>
</cp:coreProperties>
</file>