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3\"/>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6" i="1"/>
  <c r="A17" i="1"/>
  <c r="A18" i="1"/>
  <c r="A19" i="1"/>
  <c r="A20" i="1"/>
  <c r="A21" i="1"/>
  <c r="A22" i="1"/>
  <c r="A23" i="1"/>
  <c r="A24" i="1"/>
  <c r="A25" i="1"/>
  <c r="A26" i="1"/>
  <c r="A27" i="1"/>
  <c r="A28" i="1"/>
  <c r="A29" i="1"/>
  <c r="A30" i="1"/>
  <c r="C11" i="1"/>
  <c r="C12" i="1"/>
  <c r="C13" i="1"/>
  <c r="C14" i="1"/>
  <c r="C15" i="1"/>
  <c r="C16" i="1"/>
  <c r="C17" i="1"/>
  <c r="C18" i="1"/>
  <c r="C19" i="1"/>
  <c r="C20" i="1"/>
  <c r="C21" i="1"/>
  <c r="C22" i="1"/>
  <c r="F5" i="1"/>
  <c r="A10" i="1"/>
  <c r="I10" i="1"/>
  <c r="H10" i="1"/>
  <c r="C10" i="1"/>
  <c r="F10" i="1"/>
  <c r="G10" i="1"/>
</calcChain>
</file>

<file path=xl/sharedStrings.xml><?xml version="1.0" encoding="utf-8"?>
<sst xmlns="http://schemas.openxmlformats.org/spreadsheetml/2006/main" count="239" uniqueCount="155">
  <si>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</si>
  <si>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</si>
  <si>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</si>
  <si>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</si>
  <si>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</si>
  <si>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</si>
  <si>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</si>
  <si>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</si>
  <si>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</si>
  <si>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</si>
  <si>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</si>
  <si>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</si>
  <si>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</si>
  <si>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</si>
  <si>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</si>
  <si>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</si>
  <si>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</si>
  <si>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</si>
  <si>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</si>
  <si>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</si>
  <si>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</si>
  <si>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</si>
  <si>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</si>
  <si>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</si>
  <si>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</si>
  <si>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</si>
  <si>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</si>
  <si>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</si>
  <si>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</si>
  <si>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</si>
  <si>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</si>
  <si>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</si>
  <si>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</si>
  <si>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</si>
  <si>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</si>
  <si>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</si>
  <si>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</si>
  <si>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</si>
  <si>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</si>
  <si>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</si>
  <si>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</si>
  <si>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</si>
  <si>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</si>
  <si>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</si>
  <si>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</si>
  <si>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</si>
  <si>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</si>
  <si>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</si>
  <si>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</si>
  <si>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</si>
  <si>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</si>
  <si>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</si>
  <si>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</si>
  <si>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</si>
  <si>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</si>
  <si>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</si>
  <si>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</si>
  <si>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</si>
  <si>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</si>
  <si>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</si>
  <si>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</si>
  <si>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</si>
  <si>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</si>
  <si>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</si>
  <si>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</si>
  <si>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</si>
  <si>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</si>
  <si>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</si>
  <si>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</si>
  <si>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</si>
  <si>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</si>
  <si>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</si>
  <si>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</si>
  <si>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</si>
  <si>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</si>
  <si>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</si>
  <si>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</si>
  <si>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</si>
  <si>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</si>
  <si>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</si>
  <si>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</si>
  <si>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</si>
  <si>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</si>
  <si>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</si>
  <si>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</si>
  <si>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</si>
  <si>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</si>
  <si>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</si>
  <si>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</si>
  <si>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</si>
  <si>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</si>
  <si>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</si>
  <si>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</si>
  <si>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</si>
  <si>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</si>
  <si>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</si>
  <si>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</si>
  <si>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</si>
  <si>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</si>
  <si>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</si>
  <si>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</si>
  <si>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</si>
  <si>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</si>
  <si>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</si>
  <si>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</si>
  <si>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</si>
  <si>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</si>
  <si>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</si>
  <si>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</si>
  <si>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</si>
  <si>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</si>
  <si>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</si>
  <si>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</si>
  <si>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</si>
  <si>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</si>
  <si>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</si>
  <si>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</si>
  <si>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</si>
  <si>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</si>
  <si>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</si>
  <si>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</si>
  <si>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</si>
  <si>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</si>
  <si>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</si>
  <si>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</si>
  <si>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</si>
  <si>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</si>
  <si>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</si>
  <si>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</si>
  <si>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</si>
  <si>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</si>
  <si>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</si>
  <si>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</si>
  <si>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</si>
  <si>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</si>
  <si>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</si>
  <si>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</si>
  <si>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</si>
  <si>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</si>
  <si>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</si>
  <si>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</si>
  <si>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</si>
  <si>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</si>
  <si>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</si>
  <si>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</si>
  <si>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</si>
  <si>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</si>
  <si>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</si>
  <si>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</si>
  <si>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letras deben ser cursivas</t>
  </si>
  <si>
    <t>Identidades notables</t>
  </si>
  <si>
    <t>MA_08_02_CO_REC260</t>
  </si>
  <si>
    <t>IMG02</t>
  </si>
  <si>
    <t>IMG03</t>
  </si>
  <si>
    <t>IMG04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</si>
</sst>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1219200</xdr:colOff>
      <xdr:row>9</xdr:row>
      <xdr:rowOff>904875</xdr:rowOff>
    </xdr:to>
    <xdr:pic>
      <xdr:nvPicPr>
        <xdr:cNvPr id="4" name="Imagen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1167" y="1989667"/>
          <a:ext cx="1219200" cy="904875"/>
        </a:xfrm>
        <a:prstGeom prst="rect">
          <a:avLst/>
        </a:prstGeom>
        <a:noFill/>
        <a:ln>
          <a:noFill/>
        </a:ln>
      </xdr:spPr>
    </xdr:pic>
    <xdr:clientData/>
  </xdr:twoCellAnchor>
  <xdr:twoCellAnchor editAs="oneCell">
    <xdr:from>
      <xdr:col>9</xdr:col>
      <xdr:colOff>0</xdr:colOff>
      <xdr:row>10</xdr:row>
      <xdr:rowOff>0</xdr:rowOff>
    </xdr:from>
    <xdr:to>
      <xdr:col>9</xdr:col>
      <xdr:colOff>989330</xdr:colOff>
      <xdr:row>10</xdr:row>
      <xdr:rowOff>835660</xdr:rowOff>
    </xdr:to>
    <xdr:pic>
      <xdr:nvPicPr>
        <xdr:cNvPr id="5" name="Imagen 4"/>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91167" y="2952750"/>
          <a:ext cx="989330" cy="835660"/>
        </a:xfrm>
        <a:prstGeom prst="rect">
          <a:avLst/>
        </a:prstGeom>
        <a:noFill/>
        <a:ln>
          <a:noFill/>
        </a:ln>
      </xdr:spPr>
    </xdr:pic>
    <xdr:clientData/>
  </xdr:twoCellAnchor>
  <xdr:twoCellAnchor editAs="oneCell">
    <xdr:from>
      <xdr:col>9</xdr:col>
      <xdr:colOff>0</xdr:colOff>
      <xdr:row>11</xdr:row>
      <xdr:rowOff>0</xdr:rowOff>
    </xdr:from>
    <xdr:to>
      <xdr:col>9</xdr:col>
      <xdr:colOff>1207770</xdr:colOff>
      <xdr:row>11</xdr:row>
      <xdr:rowOff>655320</xdr:rowOff>
    </xdr:to>
    <xdr:pic>
      <xdr:nvPicPr>
        <xdr:cNvPr id="6" name="Imagen 5"/>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91167" y="3915833"/>
          <a:ext cx="1207770" cy="655320"/>
        </a:xfrm>
        <a:prstGeom prst="rect">
          <a:avLst/>
        </a:prstGeom>
        <a:noFill/>
        <a:ln>
          <a:noFill/>
        </a:ln>
      </xdr:spPr>
    </xdr:pic>
    <xdr:clientData/>
  </xdr:twoCellAnchor>
  <xdr:twoCellAnchor editAs="oneCell">
    <xdr:from>
      <xdr:col>9</xdr:col>
      <xdr:colOff>0</xdr:colOff>
      <xdr:row>12</xdr:row>
      <xdr:rowOff>0</xdr:rowOff>
    </xdr:from>
    <xdr:to>
      <xdr:col>9</xdr:col>
      <xdr:colOff>800100</xdr:colOff>
      <xdr:row>12</xdr:row>
      <xdr:rowOff>784225</xdr:rowOff>
    </xdr:to>
    <xdr:pic>
      <xdr:nvPicPr>
        <xdr:cNvPr id="8" name="Imagen 7"/>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91167" y="4720167"/>
          <a:ext cx="800100" cy="7842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F14" sqref="F14"/>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87" t="s">
        <v>21</v>
      </c>
      <c r="D2" s="88"/>
      <c r="F2" s="80" t="s">
        <v>0</v>
      </c>
      <c r="G2" s="81"/>
      <c r="H2" s="55"/>
      <c r="I2" s="55"/>
      <c r="J2" s="16"/>
    </row>
    <row r="3" spans="1:16" ht="15.75" x14ac:dyDescent="0.25">
      <c r="A3" s="1"/>
      <c r="B3" s="4" t="s">
        <v>8</v>
      </c>
      <c r="C3" s="89">
        <v>8</v>
      </c>
      <c r="D3" s="90"/>
      <c r="F3" s="82"/>
      <c r="G3" s="83"/>
      <c r="H3" s="55"/>
      <c r="I3" s="55"/>
      <c r="J3" s="16"/>
    </row>
    <row r="4" spans="1:16" ht="16.5" x14ac:dyDescent="0.3">
      <c r="A4" s="1"/>
      <c r="B4" s="4" t="s">
        <v>54</v>
      </c>
      <c r="C4" s="89" t="s">
        <v>150</v>
      </c>
      <c r="D4" s="90"/>
      <c r="E4" s="5"/>
      <c r="F4" s="54" t="s">
        <v>55</v>
      </c>
      <c r="G4" s="53" t="s">
        <v>56</v>
      </c>
      <c r="H4" s="55"/>
      <c r="I4" s="55"/>
      <c r="J4" s="16"/>
      <c r="K4" s="16"/>
    </row>
    <row r="5" spans="1:16" ht="16.5" thickBot="1" x14ac:dyDescent="0.3">
      <c r="A5" s="1"/>
      <c r="B5" s="6" t="s">
        <v>1</v>
      </c>
      <c r="C5" s="91" t="s">
        <v>145</v>
      </c>
      <c r="D5" s="92"/>
      <c r="E5" s="5"/>
      <c r="F5" s="52" t="str">
        <f>IF(G4="Recurso","Motor del recurso","")</f>
        <v>Motor del recurso</v>
      </c>
      <c r="G5" s="52" t="s">
        <v>57</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151</v>
      </c>
      <c r="D7" s="38" t="s">
        <v>39</v>
      </c>
      <c r="F7" s="1"/>
      <c r="G7" s="1"/>
      <c r="H7" s="1"/>
      <c r="I7" s="1"/>
      <c r="J7" s="16"/>
      <c r="K7" s="16"/>
    </row>
    <row r="8" spans="1:16" s="9" customFormat="1" ht="16.5" thickBot="1" x14ac:dyDescent="0.3">
      <c r="A8" s="10"/>
      <c r="B8" s="10"/>
      <c r="C8" s="10"/>
      <c r="D8" s="11"/>
      <c r="E8" s="11"/>
      <c r="F8" s="84" t="s">
        <v>62</v>
      </c>
      <c r="G8" s="85"/>
      <c r="H8" s="85"/>
      <c r="I8" s="86"/>
      <c r="J8" s="18"/>
      <c r="K8" s="12"/>
      <c r="L8" s="2"/>
      <c r="M8" s="2"/>
      <c r="N8" s="2"/>
      <c r="O8" s="2"/>
      <c r="P8" s="2"/>
    </row>
    <row r="9" spans="1:16" ht="26.25" thickBot="1" x14ac:dyDescent="0.3">
      <c r="A9" s="35" t="s">
        <v>2</v>
      </c>
      <c r="B9" s="25" t="s">
        <v>9</v>
      </c>
      <c r="C9" s="24" t="s">
        <v>3</v>
      </c>
      <c r="D9" s="24" t="s">
        <v>4</v>
      </c>
      <c r="E9" s="24" t="s">
        <v>5</v>
      </c>
      <c r="F9" s="75" t="s">
        <v>61</v>
      </c>
      <c r="G9" s="75" t="s">
        <v>59</v>
      </c>
      <c r="H9" s="75" t="s">
        <v>60</v>
      </c>
      <c r="I9" s="75" t="s">
        <v>121</v>
      </c>
      <c r="J9" s="25" t="s">
        <v>6</v>
      </c>
      <c r="K9" s="26" t="s">
        <v>7</v>
      </c>
    </row>
    <row r="10" spans="1:16" s="12" customFormat="1" ht="75.75" customHeight="1" x14ac:dyDescent="0.25">
      <c r="A10" s="13" t="str">
        <f>IF(OR(B10&lt;&gt;"",J10&lt;&gt;""),"IMG01","")</f>
        <v>IMG01</v>
      </c>
      <c r="B10" s="27" t="s">
        <v>148</v>
      </c>
      <c r="C10" s="27" t="str">
        <f>IF(OR(B10&lt;&gt;"",J10&lt;&gt;""),IF($G$4="Recurso",CONCATENATE($G$4," ",$G$5),$G$4),"")</f>
        <v>Recurso M5A</v>
      </c>
      <c r="D10" s="14" t="s">
        <v>146</v>
      </c>
      <c r="E10" s="14" t="s">
        <v>147</v>
      </c>
      <c r="F10" s="14" t="str">
        <f>IF(OR(B10&lt;&gt;"",J10&lt;&gt;""),CONCATENATE($C$7,"_",$A10,IF($G$4="Cuaderno de Estudio","_small",CONCATENATE(IF(I10="","","n"),IF(LEFT($G$5,1)="F",".jpg",".png")))),"")</f>
        <v>MA_08_02_CO_REC260_IMG01n.png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MA_08_02_CO_REC260_IMG01a.png</v>
      </c>
      <c r="I10" s="14" t="str">
        <f>IF(OR(B10&lt;&gt;"",J10&lt;&gt;""),IF($G$4="Recurso",IF(LEFT($G$5,1)="M",IF(VLOOKUP($G$5,'Definición técnica de imagenes'!$A$3:$G$17,6,FALSE)=0,"",VLOOKUP($G$5,'Definición técnica de imagenes'!$A$3:$G$17,6,FALSE)),IF($G$5="F1","","")),'Definición técnica de imagenes'!$F$16),"")</f>
        <v>500 x 500 px</v>
      </c>
      <c r="J10" s="14"/>
      <c r="K10" s="79"/>
    </row>
    <row r="11" spans="1:16" s="12" customFormat="1" ht="75.75" customHeight="1" x14ac:dyDescent="0.25">
      <c r="A11" s="13" t="s">
        <v>152</v>
      </c>
      <c r="B11" s="28" t="s">
        <v>148</v>
      </c>
      <c r="C11" s="27" t="str">
        <f t="shared" ref="C11:C22" si="0">IF(OR(B11&lt;&gt;"",J11&lt;&gt;""),IF($G$4="Recurso",CONCATENATE($G$4," ",$G$5),$G$4),"")</f>
        <v>Recurso M5A</v>
      </c>
      <c r="D11" s="14" t="s">
        <v>146</v>
      </c>
      <c r="E11" s="14" t="s">
        <v>147</v>
      </c>
      <c r="F11" s="14" t="str">
        <f t="shared" ref="F11:F74" si="1">IF(OR(B11&lt;&gt;"",J11&lt;&gt;""),CONCATENATE($C$7,"_",$A11,IF($G$4="Cuaderno de Estudio","_small",CONCATENATE(IF(I11="","","n"),IF(LEFT($G$5,1)="F",".jpg",".png")))),"")</f>
        <v>MA_08_02_CO_REC260_IMG02n.png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MA_08_02_CO_REC260_IMG02a.png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63" customHeight="1" x14ac:dyDescent="0.25">
      <c r="A12" s="13" t="s">
        <v>153</v>
      </c>
      <c r="B12" s="28" t="s">
        <v>148</v>
      </c>
      <c r="C12" s="27" t="str">
        <f t="shared" si="0"/>
        <v>Recurso M5A</v>
      </c>
      <c r="D12" s="14"/>
      <c r="E12" s="14"/>
      <c r="F12" s="14" t="str">
        <f t="shared" si="1"/>
        <v>MA_08_02_CO_REC260_IMG03n.png</v>
      </c>
      <c r="G12" s="14" t="str">
        <f>IF(F12&lt;&gt;"",IF($G$4="Recurso",IF(LEFT($G$5,1)="M",VLOOKUP($G$5,'Definición técnica de imagenes'!$A$3:$G$17,5,FALSE),IF($G$5="F1",'Definición técnica de imagenes'!$E$15,'Definición técnica de imagenes'!$F$13)),'Definición técnica de imagenes'!$E$16),"")</f>
        <v>286 x 286 px</v>
      </c>
      <c r="H12" s="14" t="str">
        <f t="shared" si="2"/>
        <v>MA_08_02_CO_REC260_IMG03a.png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ht="71.25" customHeight="1" x14ac:dyDescent="0.25">
      <c r="A13" s="13" t="s">
        <v>154</v>
      </c>
      <c r="B13" s="28" t="s">
        <v>148</v>
      </c>
      <c r="C13" s="27" t="str">
        <f t="shared" si="0"/>
        <v>Recurso M5A</v>
      </c>
      <c r="D13" s="14" t="s">
        <v>146</v>
      </c>
      <c r="E13" s="14" t="s">
        <v>147</v>
      </c>
      <c r="F13" s="14" t="str">
        <f t="shared" si="1"/>
        <v>MA_08_02_CO_REC260_IMG04n.png</v>
      </c>
      <c r="G13" s="14" t="str">
        <f>IF(F13&lt;&gt;"",IF($G$4="Recurso",IF(LEFT($G$5,1)="M",VLOOKUP($G$5,'Definición técnica de imagenes'!$A$3:$G$17,5,FALSE),IF($G$5="F1",'Definición técnica de imagenes'!$E$15,'Definición técnica de imagenes'!$F$13)),'Definición técnica de imagenes'!$E$16),"")</f>
        <v>286 x 286 px</v>
      </c>
      <c r="H13" s="14" t="str">
        <f t="shared" si="2"/>
        <v>MA_08_02_CO_REC260_IMG04a.png</v>
      </c>
      <c r="I13" s="14" t="str">
        <f>IF(OR(B13&lt;&gt;"",J13&lt;&gt;""),IF($G$4="Recurso",IF(LEFT($G$5,1)="M",IF(VLOOKUP($G$5,'Definición técnica de imagenes'!$A$3:$G$17,6,FALSE)=0,"",VLOOKUP($G$5,'Definición técnica de imagenes'!$A$3:$G$17,6,FALSE)),IF($G$5="F1","","")),'Definición técnica de imagenes'!$F$16),"")</f>
        <v>500 x 500 px</v>
      </c>
      <c r="J13" s="19"/>
      <c r="K13" s="19" t="s">
        <v>149</v>
      </c>
    </row>
    <row r="14" spans="1:16" s="12" customFormat="1" ht="163.5" customHeight="1" x14ac:dyDescent="0.25">
      <c r="A14" s="13"/>
      <c r="B14" s="28"/>
      <c r="C14" s="27" t="str">
        <f t="shared" si="0"/>
        <v/>
      </c>
      <c r="D14" s="14" t="s">
        <v>146</v>
      </c>
      <c r="E14" s="14" t="s">
        <v>147</v>
      </c>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35.75" customHeight="1" x14ac:dyDescent="0.25">
      <c r="A15" s="13"/>
      <c r="B15" s="28"/>
      <c r="C15" s="27" t="str">
        <f t="shared" si="0"/>
        <v/>
      </c>
      <c r="D15" s="14" t="s">
        <v>146</v>
      </c>
      <c r="E15" s="14" t="s">
        <v>147</v>
      </c>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ref="A16:A30" si="3">IF(OR(B16&lt;&gt;"",J16&lt;&gt;""),CONCATENATE(LEFT(A15,3),IF(MID(A15,4,2)+1&lt;10,CONCATENATE("0",MID(A15,4,2)+1))),"")</f>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5" t="s">
        <v>38</v>
      </c>
      <c r="B1" s="96"/>
      <c r="C1" s="96"/>
      <c r="D1" s="96"/>
      <c r="E1" s="96"/>
      <c r="F1" s="97"/>
    </row>
    <row r="2" spans="1:11" x14ac:dyDescent="0.25">
      <c r="A2" s="45" t="s">
        <v>42</v>
      </c>
      <c r="B2" s="46"/>
      <c r="C2" s="98" t="s">
        <v>13</v>
      </c>
      <c r="D2" s="99"/>
      <c r="E2" s="100"/>
      <c r="F2" s="47"/>
    </row>
    <row r="3" spans="1:11" ht="63" x14ac:dyDescent="0.25">
      <c r="A3" s="48" t="s">
        <v>43</v>
      </c>
      <c r="B3" s="46"/>
      <c r="C3" s="104" t="s">
        <v>14</v>
      </c>
      <c r="D3" s="105"/>
      <c r="E3" s="106"/>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07" t="str">
        <f>CONCATENATE(H21,"_",I21,"_",J21,"_CO")</f>
        <v>LE_07_04_CO</v>
      </c>
      <c r="E5" s="108"/>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3" t="str">
        <f>CONCATENATE("SolicitudGrafica_",D5,".xls")</f>
        <v>SolicitudGrafica_LE_07_04_CO.xls</v>
      </c>
      <c r="E7" s="93"/>
      <c r="F7" s="94"/>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5" t="s">
        <v>41</v>
      </c>
      <c r="B13" s="96"/>
      <c r="C13" s="96"/>
      <c r="D13" s="96"/>
      <c r="E13" s="96"/>
      <c r="F13" s="97"/>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98" t="s">
        <v>49</v>
      </c>
      <c r="D15" s="99"/>
      <c r="E15" s="99"/>
      <c r="F15" s="100"/>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1" t="str">
        <f>CONCATENATE(H21,"_",I21,"_",J21,"_",K45)</f>
        <v>LE_07_04_REC10</v>
      </c>
      <c r="E17" s="102"/>
      <c r="F17" s="103"/>
      <c r="J17" s="37">
        <v>14</v>
      </c>
      <c r="K17" s="37">
        <v>14</v>
      </c>
    </row>
    <row r="18" spans="1:11" ht="79.5" thickBot="1" x14ac:dyDescent="0.3">
      <c r="A18" s="48" t="s">
        <v>48</v>
      </c>
      <c r="B18" s="46"/>
      <c r="C18" s="77" t="s">
        <v>128</v>
      </c>
      <c r="D18" s="93" t="str">
        <f>CONCATENATE("SolicitudGrafica_",D17,".xls")</f>
        <v>SolicitudGrafica_LE_07_04_REC10.xls</v>
      </c>
      <c r="E18" s="93"/>
      <c r="F18" s="94"/>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09" t="s">
        <v>56</v>
      </c>
      <c r="B1" s="109" t="s">
        <v>63</v>
      </c>
      <c r="C1" s="109" t="s">
        <v>64</v>
      </c>
      <c r="D1" s="109" t="s">
        <v>5</v>
      </c>
      <c r="E1" s="109" t="s">
        <v>65</v>
      </c>
      <c r="F1" s="109" t="s">
        <v>66</v>
      </c>
      <c r="G1" s="109" t="s">
        <v>67</v>
      </c>
      <c r="H1" s="110" t="s">
        <v>68</v>
      </c>
      <c r="I1" s="110"/>
      <c r="J1" s="110"/>
    </row>
    <row r="2" spans="1:11" x14ac:dyDescent="0.25">
      <c r="A2" s="109"/>
      <c r="B2" s="109"/>
      <c r="C2" s="109"/>
      <c r="D2" s="109"/>
      <c r="E2" s="109"/>
      <c r="F2" s="109"/>
      <c r="G2" s="109"/>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2015-05-04T23:33:35Z</dcterms:modified>
</cp:coreProperties>
</file>