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34" i="1" l="1"/>
  <c r="C33" i="1"/>
  <c r="C32" i="1"/>
  <c r="C31" i="1"/>
  <c r="C30" i="1"/>
  <c r="C29" i="1"/>
  <c r="C28" i="1"/>
  <c r="C27" i="1"/>
  <c r="C26" i="1"/>
  <c r="C25" i="1"/>
  <c r="C24" i="1"/>
  <c r="C23" i="1"/>
  <c r="A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<sst xmlns="http://schemas.openxmlformats.org/spreadsheetml/2006/main" count="320" uniqueCount="176">
  <si>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</si>
  <si>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</si>
  <si>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</si>
  <si>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</si>
  <si>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</si>
  <si>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</si>
  <si>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</si>
  <si>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</si>
  <si>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</si>
  <si>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</si>
  <si>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</si>
  <si>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</si>
  <si>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</si>
  <si>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</si>
  <si>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</si>
  <si>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</si>
  <si>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</si>
  <si>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</si>
  <si>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</si>
  <si>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</si>
  <si>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</si>
  <si>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</si>
  <si>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</si>
  <si>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</si>
  <si>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</si>
  <si>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</si>
  <si>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</si>
  <si>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</si>
  <si>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</si>
  <si>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</si>
  <si>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</si>
  <si>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</si>
  <si>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</si>
  <si>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</si>
  <si>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</si>
  <si>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</si>
  <si>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</si>
  <si>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</si>
  <si>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</si>
  <si>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</si>
  <si>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</si>
  <si>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</si>
  <si>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</si>
  <si>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</si>
  <si>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</si>
  <si>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</si>
  <si>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</si>
  <si>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</si>
  <si>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</si>
  <si>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</si>
  <si>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</si>
  <si>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</si>
  <si>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</si>
  <si>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</si>
  <si>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</si>
  <si>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</si>
  <si>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</si>
  <si>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</si>
  <si>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</si>
  <si>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</si>
  <si>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</si>
  <si>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</si>
  <si>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</si>
  <si>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</si>
  <si>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</si>
  <si>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</si>
  <si>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</si>
  <si>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</si>
  <si>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</si>
  <si>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</si>
  <si>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</si>
  <si>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</si>
  <si>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</si>
  <si>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</si>
  <si>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</si>
  <si>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</si>
  <si>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</si>
  <si>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</si>
  <si>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</si>
  <si>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</si>
  <si>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</si>
  <si>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</si>
  <si>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</si>
  <si>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</si>
  <si>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</si>
  <si>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</si>
  <si>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</si>
  <si>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</si>
  <si>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</si>
  <si>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</si>
  <si>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</si>
  <si>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</si>
  <si>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</si>
  <si>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</si>
  <si>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</si>
  <si>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</si>
  <si>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</si>
  <si>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</si>
  <si>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</si>
  <si>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</si>
  <si>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</si>
  <si>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</si>
  <si>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</si>
  <si>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</si>
  <si>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</si>
  <si>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</si>
  <si>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</si>
  <si>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</si>
  <si>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</si>
  <si>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</si>
  <si>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</si>
  <si>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</si>
  <si>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</si>
  <si>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</si>
  <si>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</si>
  <si>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</si>
  <si>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</si>
  <si>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</si>
  <si>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</si>
  <si>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</si>
  <si>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</si>
  <si>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</si>
  <si>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</si>
  <si>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</si>
  <si>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</si>
  <si>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</si>
  <si>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</si>
  <si>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</si>
  <si>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</si>
  <si>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</si>
  <si>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</si>
  <si>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</si>
  <si>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</si>
  <si>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</si>
  <si>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</si>
  <si>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</si>
  <si>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</si>
  <si>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</si>
  <si>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</si>
  <si>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</si>
  <si>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</si>
  <si>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</si>
  <si>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</si>
  <si>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</si>
  <si>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</si>
  <si>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</si>
  <si>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</si>
  <si>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</si>
  <si>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</si>
  <si>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funciones</t>
  </si>
  <si>
    <t>IMG02</t>
  </si>
  <si>
    <t>F6</t>
  </si>
  <si>
    <t>MA_10_01_REC70</t>
  </si>
  <si>
    <t>IMG03</t>
  </si>
  <si>
    <t>IMG04</t>
  </si>
  <si>
    <t>IMG05</t>
  </si>
  <si>
    <t>IMG06</t>
  </si>
  <si>
    <t>IMG07</t>
  </si>
  <si>
    <t>IMG08</t>
  </si>
  <si>
    <t>IMG09</t>
  </si>
  <si>
    <t>IMG10</t>
  </si>
  <si>
    <t>IMG11</t>
  </si>
  <si>
    <t>IMG12</t>
  </si>
  <si>
    <t>IMG13</t>
  </si>
  <si>
    <t>IMG14</t>
  </si>
  <si>
    <t>IMG15</t>
  </si>
  <si>
    <t>IMG16</t>
  </si>
  <si>
    <t>IMG17</t>
  </si>
  <si>
    <t>IMG18</t>
  </si>
  <si>
    <t>IMG19</t>
  </si>
  <si>
    <t>IMG20</t>
  </si>
  <si>
    <t>IMG21</t>
  </si>
  <si>
    <t>IMG22</t>
  </si>
  <si>
    <t>IMG23</t>
  </si>
  <si>
    <t>IMG24</t>
  </si>
  <si>
    <t>IMG25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</si>
</sst>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jpg"/><Relationship Id="rId18" Type="http://schemas.openxmlformats.org/officeDocument/2006/relationships/image" Target="../media/image18.emf"/><Relationship Id="rId3" Type="http://schemas.openxmlformats.org/officeDocument/2006/relationships/image" Target="../media/image3.emf"/><Relationship Id="rId21" Type="http://schemas.openxmlformats.org/officeDocument/2006/relationships/image" Target="../media/image21.jpg"/><Relationship Id="rId7" Type="http://schemas.openxmlformats.org/officeDocument/2006/relationships/image" Target="../media/image7.emf"/><Relationship Id="rId12" Type="http://schemas.openxmlformats.org/officeDocument/2006/relationships/image" Target="../media/image12.png"/><Relationship Id="rId17" Type="http://schemas.openxmlformats.org/officeDocument/2006/relationships/image" Target="../media/image17.jpg"/><Relationship Id="rId2" Type="http://schemas.openxmlformats.org/officeDocument/2006/relationships/image" Target="../media/image2.emf"/><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png"/><Relationship Id="rId10" Type="http://schemas.openxmlformats.org/officeDocument/2006/relationships/image" Target="../media/image10.emf"/><Relationship Id="rId19" Type="http://schemas.openxmlformats.org/officeDocument/2006/relationships/image" Target="../media/image19.png"/><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jp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1196340</xdr:colOff>
      <xdr:row>9</xdr:row>
      <xdr:rowOff>743585</xdr:rowOff>
    </xdr:to>
    <xdr:pic>
      <xdr:nvPicPr>
        <xdr:cNvPr id="7" name="Imagen 6"/>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1989667"/>
          <a:ext cx="1196340" cy="743585"/>
        </a:xfrm>
        <a:prstGeom prst="rect">
          <a:avLst/>
        </a:prstGeom>
        <a:noFill/>
        <a:ln>
          <a:noFill/>
        </a:ln>
      </xdr:spPr>
    </xdr:pic>
    <xdr:clientData/>
  </xdr:twoCellAnchor>
  <xdr:twoCellAnchor editAs="oneCell">
    <xdr:from>
      <xdr:col>9</xdr:col>
      <xdr:colOff>0</xdr:colOff>
      <xdr:row>10</xdr:row>
      <xdr:rowOff>0</xdr:rowOff>
    </xdr:from>
    <xdr:to>
      <xdr:col>9</xdr:col>
      <xdr:colOff>1245870</xdr:colOff>
      <xdr:row>10</xdr:row>
      <xdr:rowOff>798195</xdr:rowOff>
    </xdr:to>
    <xdr:pic>
      <xdr:nvPicPr>
        <xdr:cNvPr id="8" name="Imagen 7"/>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91167" y="2846917"/>
          <a:ext cx="1245870" cy="798195"/>
        </a:xfrm>
        <a:prstGeom prst="rect">
          <a:avLst/>
        </a:prstGeom>
        <a:noFill/>
        <a:ln>
          <a:noFill/>
        </a:ln>
      </xdr:spPr>
    </xdr:pic>
    <xdr:clientData/>
  </xdr:twoCellAnchor>
  <xdr:twoCellAnchor editAs="oneCell">
    <xdr:from>
      <xdr:col>9</xdr:col>
      <xdr:colOff>0</xdr:colOff>
      <xdr:row>11</xdr:row>
      <xdr:rowOff>0</xdr:rowOff>
    </xdr:from>
    <xdr:to>
      <xdr:col>9</xdr:col>
      <xdr:colOff>1245235</xdr:colOff>
      <xdr:row>11</xdr:row>
      <xdr:rowOff>805180</xdr:rowOff>
    </xdr:to>
    <xdr:pic>
      <xdr:nvPicPr>
        <xdr:cNvPr id="9" name="Imagen 8"/>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1167" y="3704167"/>
          <a:ext cx="1245235" cy="805180"/>
        </a:xfrm>
        <a:prstGeom prst="rect">
          <a:avLst/>
        </a:prstGeom>
        <a:noFill/>
        <a:ln>
          <a:noFill/>
        </a:ln>
      </xdr:spPr>
    </xdr:pic>
    <xdr:clientData/>
  </xdr:twoCellAnchor>
  <xdr:twoCellAnchor editAs="oneCell">
    <xdr:from>
      <xdr:col>9</xdr:col>
      <xdr:colOff>0</xdr:colOff>
      <xdr:row>12</xdr:row>
      <xdr:rowOff>0</xdr:rowOff>
    </xdr:from>
    <xdr:to>
      <xdr:col>9</xdr:col>
      <xdr:colOff>1219835</xdr:colOff>
      <xdr:row>12</xdr:row>
      <xdr:rowOff>756920</xdr:rowOff>
    </xdr:to>
    <xdr:pic>
      <xdr:nvPicPr>
        <xdr:cNvPr id="10" name="Imagen 9"/>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91167" y="4582583"/>
          <a:ext cx="1219835" cy="756920"/>
        </a:xfrm>
        <a:prstGeom prst="rect">
          <a:avLst/>
        </a:prstGeom>
        <a:noFill/>
        <a:ln>
          <a:noFill/>
        </a:ln>
      </xdr:spPr>
    </xdr:pic>
    <xdr:clientData/>
  </xdr:twoCellAnchor>
  <xdr:twoCellAnchor editAs="oneCell">
    <xdr:from>
      <xdr:col>9</xdr:col>
      <xdr:colOff>0</xdr:colOff>
      <xdr:row>13</xdr:row>
      <xdr:rowOff>0</xdr:rowOff>
    </xdr:from>
    <xdr:to>
      <xdr:col>9</xdr:col>
      <xdr:colOff>1291590</xdr:colOff>
      <xdr:row>13</xdr:row>
      <xdr:rowOff>736600</xdr:rowOff>
    </xdr:to>
    <xdr:pic>
      <xdr:nvPicPr>
        <xdr:cNvPr id="11" name="Imagen 10"/>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91167" y="5397500"/>
          <a:ext cx="1291590" cy="736600"/>
        </a:xfrm>
        <a:prstGeom prst="rect">
          <a:avLst/>
        </a:prstGeom>
        <a:noFill/>
        <a:ln>
          <a:noFill/>
        </a:ln>
      </xdr:spPr>
    </xdr:pic>
    <xdr:clientData/>
  </xdr:twoCellAnchor>
  <xdr:twoCellAnchor editAs="oneCell">
    <xdr:from>
      <xdr:col>9</xdr:col>
      <xdr:colOff>0</xdr:colOff>
      <xdr:row>14</xdr:row>
      <xdr:rowOff>0</xdr:rowOff>
    </xdr:from>
    <xdr:to>
      <xdr:col>9</xdr:col>
      <xdr:colOff>1295400</xdr:colOff>
      <xdr:row>14</xdr:row>
      <xdr:rowOff>818515</xdr:rowOff>
    </xdr:to>
    <xdr:pic>
      <xdr:nvPicPr>
        <xdr:cNvPr id="12" name="Imagen 1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991167" y="6318250"/>
          <a:ext cx="1295400" cy="818515"/>
        </a:xfrm>
        <a:prstGeom prst="rect">
          <a:avLst/>
        </a:prstGeom>
        <a:noFill/>
        <a:ln>
          <a:noFill/>
        </a:ln>
      </xdr:spPr>
    </xdr:pic>
    <xdr:clientData/>
  </xdr:twoCellAnchor>
  <xdr:twoCellAnchor editAs="oneCell">
    <xdr:from>
      <xdr:col>9</xdr:col>
      <xdr:colOff>0</xdr:colOff>
      <xdr:row>15</xdr:row>
      <xdr:rowOff>0</xdr:rowOff>
    </xdr:from>
    <xdr:to>
      <xdr:col>9</xdr:col>
      <xdr:colOff>1111885</xdr:colOff>
      <xdr:row>15</xdr:row>
      <xdr:rowOff>756920</xdr:rowOff>
    </xdr:to>
    <xdr:pic>
      <xdr:nvPicPr>
        <xdr:cNvPr id="13" name="Imagen 12"/>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91167" y="7418917"/>
          <a:ext cx="1111885" cy="756920"/>
        </a:xfrm>
        <a:prstGeom prst="rect">
          <a:avLst/>
        </a:prstGeom>
        <a:noFill/>
        <a:ln>
          <a:noFill/>
        </a:ln>
      </xdr:spPr>
    </xdr:pic>
    <xdr:clientData/>
  </xdr:twoCellAnchor>
  <xdr:twoCellAnchor editAs="oneCell">
    <xdr:from>
      <xdr:col>9</xdr:col>
      <xdr:colOff>0</xdr:colOff>
      <xdr:row>16</xdr:row>
      <xdr:rowOff>0</xdr:rowOff>
    </xdr:from>
    <xdr:to>
      <xdr:col>9</xdr:col>
      <xdr:colOff>1439545</xdr:colOff>
      <xdr:row>16</xdr:row>
      <xdr:rowOff>864870</xdr:rowOff>
    </xdr:to>
    <xdr:pic>
      <xdr:nvPicPr>
        <xdr:cNvPr id="14" name="Imagen 13"/>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991167" y="8212667"/>
          <a:ext cx="1439545" cy="864870"/>
        </a:xfrm>
        <a:prstGeom prst="rect">
          <a:avLst/>
        </a:prstGeom>
        <a:noFill/>
        <a:ln>
          <a:noFill/>
        </a:ln>
      </xdr:spPr>
    </xdr:pic>
    <xdr:clientData/>
  </xdr:twoCellAnchor>
  <xdr:twoCellAnchor editAs="oneCell">
    <xdr:from>
      <xdr:col>9</xdr:col>
      <xdr:colOff>0</xdr:colOff>
      <xdr:row>17</xdr:row>
      <xdr:rowOff>0</xdr:rowOff>
    </xdr:from>
    <xdr:to>
      <xdr:col>9</xdr:col>
      <xdr:colOff>2097405</xdr:colOff>
      <xdr:row>17</xdr:row>
      <xdr:rowOff>1377950</xdr:rowOff>
    </xdr:to>
    <xdr:pic>
      <xdr:nvPicPr>
        <xdr:cNvPr id="16" name="Imagen 15"/>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991167" y="9239250"/>
          <a:ext cx="2097405" cy="1377950"/>
        </a:xfrm>
        <a:prstGeom prst="rect">
          <a:avLst/>
        </a:prstGeom>
        <a:noFill/>
        <a:ln>
          <a:noFill/>
        </a:ln>
      </xdr:spPr>
    </xdr:pic>
    <xdr:clientData/>
  </xdr:twoCellAnchor>
  <xdr:twoCellAnchor editAs="oneCell">
    <xdr:from>
      <xdr:col>9</xdr:col>
      <xdr:colOff>0</xdr:colOff>
      <xdr:row>18</xdr:row>
      <xdr:rowOff>0</xdr:rowOff>
    </xdr:from>
    <xdr:to>
      <xdr:col>9</xdr:col>
      <xdr:colOff>1473835</xdr:colOff>
      <xdr:row>18</xdr:row>
      <xdr:rowOff>1494155</xdr:rowOff>
    </xdr:to>
    <xdr:pic>
      <xdr:nvPicPr>
        <xdr:cNvPr id="17" name="Imagen 16"/>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991167" y="10752667"/>
          <a:ext cx="1473835" cy="1494155"/>
        </a:xfrm>
        <a:prstGeom prst="rect">
          <a:avLst/>
        </a:prstGeom>
        <a:noFill/>
        <a:ln>
          <a:noFill/>
        </a:ln>
      </xdr:spPr>
    </xdr:pic>
    <xdr:clientData/>
  </xdr:twoCellAnchor>
  <xdr:twoCellAnchor editAs="oneCell">
    <xdr:from>
      <xdr:col>9</xdr:col>
      <xdr:colOff>0</xdr:colOff>
      <xdr:row>19</xdr:row>
      <xdr:rowOff>0</xdr:rowOff>
    </xdr:from>
    <xdr:to>
      <xdr:col>9</xdr:col>
      <xdr:colOff>1391920</xdr:colOff>
      <xdr:row>19</xdr:row>
      <xdr:rowOff>1283335</xdr:rowOff>
    </xdr:to>
    <xdr:pic>
      <xdr:nvPicPr>
        <xdr:cNvPr id="18" name="Imagen 17"/>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991167" y="12308417"/>
          <a:ext cx="1391920" cy="1283335"/>
        </a:xfrm>
        <a:prstGeom prst="rect">
          <a:avLst/>
        </a:prstGeom>
        <a:noFill/>
        <a:ln>
          <a:noFill/>
        </a:ln>
      </xdr:spPr>
    </xdr:pic>
    <xdr:clientData/>
  </xdr:twoCellAnchor>
  <xdr:twoCellAnchor editAs="oneCell">
    <xdr:from>
      <xdr:col>9</xdr:col>
      <xdr:colOff>0</xdr:colOff>
      <xdr:row>20</xdr:row>
      <xdr:rowOff>0</xdr:rowOff>
    </xdr:from>
    <xdr:to>
      <xdr:col>9</xdr:col>
      <xdr:colOff>1364615</xdr:colOff>
      <xdr:row>20</xdr:row>
      <xdr:rowOff>1346200</xdr:rowOff>
    </xdr:to>
    <xdr:pic>
      <xdr:nvPicPr>
        <xdr:cNvPr id="19" name="Imagen 18"/>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600" r="54446"/>
        <a:stretch/>
      </xdr:blipFill>
      <xdr:spPr bwMode="auto">
        <a:xfrm>
          <a:off x="13991167" y="13790083"/>
          <a:ext cx="1364615" cy="13462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0</xdr:colOff>
      <xdr:row>21</xdr:row>
      <xdr:rowOff>0</xdr:rowOff>
    </xdr:from>
    <xdr:to>
      <xdr:col>9</xdr:col>
      <xdr:colOff>1364615</xdr:colOff>
      <xdr:row>21</xdr:row>
      <xdr:rowOff>1346200</xdr:rowOff>
    </xdr:to>
    <xdr:pic>
      <xdr:nvPicPr>
        <xdr:cNvPr id="20" name="Imagen 19"/>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600" r="54446"/>
        <a:stretch/>
      </xdr:blipFill>
      <xdr:spPr bwMode="auto">
        <a:xfrm>
          <a:off x="13991167" y="15176500"/>
          <a:ext cx="1364615" cy="13462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0</xdr:colOff>
      <xdr:row>22</xdr:row>
      <xdr:rowOff>0</xdr:rowOff>
    </xdr:from>
    <xdr:to>
      <xdr:col>9</xdr:col>
      <xdr:colOff>1689100</xdr:colOff>
      <xdr:row>22</xdr:row>
      <xdr:rowOff>1570990</xdr:rowOff>
    </xdr:to>
    <xdr:pic>
      <xdr:nvPicPr>
        <xdr:cNvPr id="21" name="Imagen 20"/>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991167" y="16658167"/>
          <a:ext cx="1689100" cy="1570990"/>
        </a:xfrm>
        <a:prstGeom prst="rect">
          <a:avLst/>
        </a:prstGeom>
      </xdr:spPr>
    </xdr:pic>
    <xdr:clientData/>
  </xdr:twoCellAnchor>
  <xdr:twoCellAnchor editAs="oneCell">
    <xdr:from>
      <xdr:col>9</xdr:col>
      <xdr:colOff>0</xdr:colOff>
      <xdr:row>23</xdr:row>
      <xdr:rowOff>0</xdr:rowOff>
    </xdr:from>
    <xdr:to>
      <xdr:col>9</xdr:col>
      <xdr:colOff>2091055</xdr:colOff>
      <xdr:row>23</xdr:row>
      <xdr:rowOff>3042920</xdr:rowOff>
    </xdr:to>
    <xdr:pic>
      <xdr:nvPicPr>
        <xdr:cNvPr id="22" name="Imagen 2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991167" y="18288000"/>
          <a:ext cx="2091055" cy="3042920"/>
        </a:xfrm>
        <a:prstGeom prst="rect">
          <a:avLst/>
        </a:prstGeom>
      </xdr:spPr>
    </xdr:pic>
    <xdr:clientData/>
  </xdr:twoCellAnchor>
  <xdr:twoCellAnchor editAs="oneCell">
    <xdr:from>
      <xdr:col>9</xdr:col>
      <xdr:colOff>0</xdr:colOff>
      <xdr:row>24</xdr:row>
      <xdr:rowOff>0</xdr:rowOff>
    </xdr:from>
    <xdr:to>
      <xdr:col>9</xdr:col>
      <xdr:colOff>1187450</xdr:colOff>
      <xdr:row>24</xdr:row>
      <xdr:rowOff>1189355</xdr:rowOff>
    </xdr:to>
    <xdr:pic>
      <xdr:nvPicPr>
        <xdr:cNvPr id="23" name="Imagen 22"/>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1" r="55626"/>
        <a:stretch/>
      </xdr:blipFill>
      <xdr:spPr bwMode="auto">
        <a:xfrm>
          <a:off x="13991167" y="21452417"/>
          <a:ext cx="1187450" cy="118935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0</xdr:colOff>
      <xdr:row>25</xdr:row>
      <xdr:rowOff>0</xdr:rowOff>
    </xdr:from>
    <xdr:to>
      <xdr:col>9</xdr:col>
      <xdr:colOff>1187450</xdr:colOff>
      <xdr:row>25</xdr:row>
      <xdr:rowOff>1189355</xdr:rowOff>
    </xdr:to>
    <xdr:pic>
      <xdr:nvPicPr>
        <xdr:cNvPr id="24" name="Imagen 23"/>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1" r="55626"/>
        <a:stretch/>
      </xdr:blipFill>
      <xdr:spPr bwMode="auto">
        <a:xfrm>
          <a:off x="13991167" y="22690667"/>
          <a:ext cx="1187450" cy="118935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0</xdr:colOff>
      <xdr:row>26</xdr:row>
      <xdr:rowOff>0</xdr:rowOff>
    </xdr:from>
    <xdr:to>
      <xdr:col>9</xdr:col>
      <xdr:colOff>1657985</xdr:colOff>
      <xdr:row>27</xdr:row>
      <xdr:rowOff>10372</xdr:rowOff>
    </xdr:to>
    <xdr:pic>
      <xdr:nvPicPr>
        <xdr:cNvPr id="25" name="Imagen 24"/>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991167" y="23907750"/>
          <a:ext cx="1657985" cy="1608455"/>
        </a:xfrm>
        <a:prstGeom prst="rect">
          <a:avLst/>
        </a:prstGeom>
      </xdr:spPr>
    </xdr:pic>
    <xdr:clientData/>
  </xdr:twoCellAnchor>
  <xdr:twoCellAnchor editAs="oneCell">
    <xdr:from>
      <xdr:col>9</xdr:col>
      <xdr:colOff>0</xdr:colOff>
      <xdr:row>27</xdr:row>
      <xdr:rowOff>0</xdr:rowOff>
    </xdr:from>
    <xdr:to>
      <xdr:col>9</xdr:col>
      <xdr:colOff>2565400</xdr:colOff>
      <xdr:row>27</xdr:row>
      <xdr:rowOff>2722245</xdr:rowOff>
    </xdr:to>
    <xdr:pic>
      <xdr:nvPicPr>
        <xdr:cNvPr id="26" name="Imagen 25"/>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991167" y="25505833"/>
          <a:ext cx="2565400" cy="2722245"/>
        </a:xfrm>
        <a:prstGeom prst="rect">
          <a:avLst/>
        </a:prstGeom>
      </xdr:spPr>
    </xdr:pic>
    <xdr:clientData/>
  </xdr:twoCellAnchor>
  <xdr:twoCellAnchor editAs="oneCell">
    <xdr:from>
      <xdr:col>9</xdr:col>
      <xdr:colOff>0</xdr:colOff>
      <xdr:row>28</xdr:row>
      <xdr:rowOff>0</xdr:rowOff>
    </xdr:from>
    <xdr:to>
      <xdr:col>9</xdr:col>
      <xdr:colOff>1467485</xdr:colOff>
      <xdr:row>28</xdr:row>
      <xdr:rowOff>1435100</xdr:rowOff>
    </xdr:to>
    <xdr:pic>
      <xdr:nvPicPr>
        <xdr:cNvPr id="27" name="Imagen 26"/>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991167" y="28299833"/>
          <a:ext cx="1467485" cy="1435100"/>
        </a:xfrm>
        <a:prstGeom prst="rect">
          <a:avLst/>
        </a:prstGeom>
        <a:noFill/>
        <a:ln>
          <a:noFill/>
        </a:ln>
      </xdr:spPr>
    </xdr:pic>
    <xdr:clientData/>
  </xdr:twoCellAnchor>
  <xdr:twoCellAnchor editAs="oneCell">
    <xdr:from>
      <xdr:col>9</xdr:col>
      <xdr:colOff>0</xdr:colOff>
      <xdr:row>29</xdr:row>
      <xdr:rowOff>0</xdr:rowOff>
    </xdr:from>
    <xdr:to>
      <xdr:col>9</xdr:col>
      <xdr:colOff>1168400</xdr:colOff>
      <xdr:row>29</xdr:row>
      <xdr:rowOff>1111885</xdr:rowOff>
    </xdr:to>
    <xdr:pic>
      <xdr:nvPicPr>
        <xdr:cNvPr id="28" name="Imagen 27"/>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r="54769"/>
        <a:stretch/>
      </xdr:blipFill>
      <xdr:spPr bwMode="auto">
        <a:xfrm>
          <a:off x="13991167" y="29929667"/>
          <a:ext cx="1168400" cy="111188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0</xdr:colOff>
      <xdr:row>30</xdr:row>
      <xdr:rowOff>0</xdr:rowOff>
    </xdr:from>
    <xdr:to>
      <xdr:col>9</xdr:col>
      <xdr:colOff>1168400</xdr:colOff>
      <xdr:row>30</xdr:row>
      <xdr:rowOff>1111885</xdr:rowOff>
    </xdr:to>
    <xdr:pic>
      <xdr:nvPicPr>
        <xdr:cNvPr id="29" name="Imagen 28"/>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r="54769"/>
        <a:stretch/>
      </xdr:blipFill>
      <xdr:spPr bwMode="auto">
        <a:xfrm>
          <a:off x="13991167" y="31305500"/>
          <a:ext cx="1168400" cy="111188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0</xdr:colOff>
      <xdr:row>31</xdr:row>
      <xdr:rowOff>0</xdr:rowOff>
    </xdr:from>
    <xdr:to>
      <xdr:col>9</xdr:col>
      <xdr:colOff>1447800</xdr:colOff>
      <xdr:row>31</xdr:row>
      <xdr:rowOff>1270000</xdr:rowOff>
    </xdr:to>
    <xdr:pic>
      <xdr:nvPicPr>
        <xdr:cNvPr id="30" name="Imagen 29"/>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r="51645"/>
        <a:stretch/>
      </xdr:blipFill>
      <xdr:spPr bwMode="auto">
        <a:xfrm>
          <a:off x="13991167" y="32522583"/>
          <a:ext cx="1447800" cy="12700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0</xdr:colOff>
      <xdr:row>32</xdr:row>
      <xdr:rowOff>0</xdr:rowOff>
    </xdr:from>
    <xdr:to>
      <xdr:col>9</xdr:col>
      <xdr:colOff>1172845</xdr:colOff>
      <xdr:row>32</xdr:row>
      <xdr:rowOff>1514475</xdr:rowOff>
    </xdr:to>
    <xdr:pic>
      <xdr:nvPicPr>
        <xdr:cNvPr id="31" name="Imagen 30"/>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991167" y="34067750"/>
          <a:ext cx="1172845" cy="1514475"/>
        </a:xfrm>
        <a:prstGeom prst="rect">
          <a:avLst/>
        </a:prstGeom>
      </xdr:spPr>
    </xdr:pic>
    <xdr:clientData/>
  </xdr:twoCellAnchor>
  <xdr:twoCellAnchor editAs="oneCell">
    <xdr:from>
      <xdr:col>9</xdr:col>
      <xdr:colOff>0</xdr:colOff>
      <xdr:row>33</xdr:row>
      <xdr:rowOff>0</xdr:rowOff>
    </xdr:from>
    <xdr:to>
      <xdr:col>9</xdr:col>
      <xdr:colOff>1479550</xdr:colOff>
      <xdr:row>33</xdr:row>
      <xdr:rowOff>1352550</xdr:rowOff>
    </xdr:to>
    <xdr:pic>
      <xdr:nvPicPr>
        <xdr:cNvPr id="32" name="Imagen 31" descr="http://html.rincondelvago.com/00085241_html_182fb467.png"/>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t="12500" r="4286"/>
        <a:stretch/>
      </xdr:blipFill>
      <xdr:spPr bwMode="auto">
        <a:xfrm>
          <a:off x="13991167" y="35792833"/>
          <a:ext cx="1479550" cy="135255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B35" sqref="B35"/>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5" t="s">
        <v>21</v>
      </c>
      <c r="D2" s="86"/>
      <c r="F2" s="78" t="s">
        <v>0</v>
      </c>
      <c r="G2" s="79"/>
      <c r="H2" s="53"/>
      <c r="I2" s="53"/>
      <c r="J2" s="16"/>
    </row>
    <row r="3" spans="1:16" ht="15.75" x14ac:dyDescent="0.25">
      <c r="A3" s="1"/>
      <c r="B3" s="4" t="s">
        <v>8</v>
      </c>
      <c r="C3" s="87">
        <v>10</v>
      </c>
      <c r="D3" s="88"/>
      <c r="F3" s="80"/>
      <c r="G3" s="81"/>
      <c r="H3" s="53"/>
      <c r="I3" s="53"/>
      <c r="J3" s="16"/>
    </row>
    <row r="4" spans="1:16" ht="16.5" x14ac:dyDescent="0.3">
      <c r="A4" s="1"/>
      <c r="B4" s="4" t="s">
        <v>54</v>
      </c>
      <c r="C4" s="87" t="s">
        <v>149</v>
      </c>
      <c r="D4" s="88"/>
      <c r="E4" s="5"/>
      <c r="F4" s="52" t="s">
        <v>55</v>
      </c>
      <c r="G4" s="51" t="s">
        <v>56</v>
      </c>
      <c r="H4" s="53"/>
      <c r="I4" s="53"/>
      <c r="J4" s="16"/>
      <c r="K4" s="16"/>
    </row>
    <row r="5" spans="1:16" ht="16.5" thickBot="1" x14ac:dyDescent="0.3">
      <c r="A5" s="1"/>
      <c r="B5" s="6" t="s">
        <v>1</v>
      </c>
      <c r="C5" s="89" t="s">
        <v>145</v>
      </c>
      <c r="D5" s="90"/>
      <c r="E5" s="5"/>
      <c r="F5" s="50" t="str">
        <f>IF(G4="Recurso","Motor del recurso","")</f>
        <v>Motor del recurso</v>
      </c>
      <c r="G5" s="50" t="s">
        <v>151</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152</v>
      </c>
      <c r="D7" s="36"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33" t="s">
        <v>2</v>
      </c>
      <c r="B9" s="25" t="s">
        <v>9</v>
      </c>
      <c r="C9" s="24" t="s">
        <v>3</v>
      </c>
      <c r="D9" s="24" t="s">
        <v>4</v>
      </c>
      <c r="E9" s="24" t="s">
        <v>5</v>
      </c>
      <c r="F9" s="73" t="s">
        <v>61</v>
      </c>
      <c r="G9" s="73" t="s">
        <v>59</v>
      </c>
      <c r="H9" s="73" t="s">
        <v>60</v>
      </c>
      <c r="I9" s="73" t="s">
        <v>121</v>
      </c>
      <c r="J9" s="25" t="s">
        <v>6</v>
      </c>
      <c r="K9" s="26" t="s">
        <v>7</v>
      </c>
    </row>
    <row r="10" spans="1:16" s="12" customFormat="1" ht="67.5" customHeight="1" x14ac:dyDescent="0.25">
      <c r="A10" s="13" t="str">
        <f>IF(OR(B10&lt;&gt;"",J10&lt;&gt;""),"IMG01","")</f>
        <v>IMG01</v>
      </c>
      <c r="B10" s="27" t="s">
        <v>148</v>
      </c>
      <c r="C10" s="27" t="str">
        <f>IF(OR(B10&lt;&gt;"",J10&lt;&gt;""),IF($G$4="Recurso",CONCATENATE($G$4," ",$G$5),$G$4),"")</f>
        <v>Recurso F6</v>
      </c>
      <c r="D10" s="14" t="s">
        <v>146</v>
      </c>
      <c r="E10" s="14" t="s">
        <v>147</v>
      </c>
      <c r="F10" s="14" t="str">
        <f>IF(OR(B10&lt;&gt;"",J10&lt;&gt;""),CONCATENATE($C$7,"_",$A10,IF($G$4="Cuaderno de Estudio","_small",CONCATENATE(IF(I10="","","n"),IF(LEFT($G$5,1)="F",".jpg",".png")))),"")</f>
        <v>MA_10_01_REC70_IMG01.jpg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c r="K10" s="77"/>
    </row>
    <row r="11" spans="1:16" s="12" customFormat="1" ht="67.5" customHeight="1" x14ac:dyDescent="0.25">
      <c r="A11" s="13" t="s">
        <v>150</v>
      </c>
      <c r="B11" s="28" t="s">
        <v>148</v>
      </c>
      <c r="C11" s="27" t="str">
        <f t="shared" ref="C11:C34" si="0">IF(OR(B11&lt;&gt;"",J11&lt;&gt;""),IF($G$4="Recurso",CONCATENATE($G$4," ",$G$5),$G$4),"")</f>
        <v>Recurso F6</v>
      </c>
      <c r="D11" s="14" t="s">
        <v>146</v>
      </c>
      <c r="E11" s="14" t="s">
        <v>147</v>
      </c>
      <c r="F11" s="14" t="str">
        <f t="shared" ref="F11:F74" si="1">IF(OR(B11&lt;&gt;"",J11&lt;&gt;""),CONCATENATE($C$7,"_",$A11,IF($G$4="Cuaderno de Estudio","_small",CONCATENATE(IF(I11="","","n"),IF(LEFT($G$5,1)="F",".jpg",".png")))),"")</f>
        <v>MA_10_01_REC70_IMG02.jpg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69" customHeight="1" x14ac:dyDescent="0.25">
      <c r="A12" s="13" t="s">
        <v>153</v>
      </c>
      <c r="B12" s="29" t="s">
        <v>148</v>
      </c>
      <c r="C12" s="27" t="str">
        <f t="shared" si="0"/>
        <v>Recurso F6</v>
      </c>
      <c r="D12" s="14" t="s">
        <v>146</v>
      </c>
      <c r="E12" s="14" t="s">
        <v>147</v>
      </c>
      <c r="F12" s="14" t="str">
        <f t="shared" si="1"/>
        <v>MA_10_01_REC70_IMG03.jpg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63.75" customHeight="1" x14ac:dyDescent="0.25">
      <c r="A13" s="13" t="s">
        <v>154</v>
      </c>
      <c r="B13" s="29" t="s">
        <v>148</v>
      </c>
      <c r="C13" s="27" t="str">
        <f t="shared" si="0"/>
        <v>Recurso F6</v>
      </c>
      <c r="D13" s="14" t="s">
        <v>146</v>
      </c>
      <c r="E13" s="14" t="s">
        <v>147</v>
      </c>
      <c r="F13" s="14" t="str">
        <f t="shared" si="1"/>
        <v>MA_10_01_REC70_IMG04.jpg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72.75" customHeight="1" x14ac:dyDescent="0.25">
      <c r="A14" s="13" t="s">
        <v>155</v>
      </c>
      <c r="B14" s="29" t="s">
        <v>148</v>
      </c>
      <c r="C14" s="27" t="str">
        <f t="shared" si="0"/>
        <v>Recurso F6</v>
      </c>
      <c r="D14" s="14" t="s">
        <v>146</v>
      </c>
      <c r="E14" s="14" t="s">
        <v>147</v>
      </c>
      <c r="F14" s="14" t="str">
        <f t="shared" si="1"/>
        <v>MA_10_01_REC70_IMG05.jpg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86.25" customHeight="1" x14ac:dyDescent="0.25">
      <c r="A15" s="13" t="s">
        <v>156</v>
      </c>
      <c r="B15" s="29" t="s">
        <v>148</v>
      </c>
      <c r="C15" s="27" t="str">
        <f t="shared" si="0"/>
        <v>Recurso F6</v>
      </c>
      <c r="D15" s="14" t="s">
        <v>146</v>
      </c>
      <c r="E15" s="14" t="s">
        <v>147</v>
      </c>
      <c r="F15" s="14" t="str">
        <f t="shared" si="1"/>
        <v>MA_10_01_REC70_IMG06.jpg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62.25" customHeight="1" x14ac:dyDescent="0.3">
      <c r="A16" s="13" t="s">
        <v>157</v>
      </c>
      <c r="B16" s="29" t="s">
        <v>148</v>
      </c>
      <c r="C16" s="27" t="str">
        <f t="shared" si="0"/>
        <v>Recurso F6</v>
      </c>
      <c r="D16" s="14" t="s">
        <v>146</v>
      </c>
      <c r="E16" s="14" t="s">
        <v>147</v>
      </c>
      <c r="F16" s="14" t="str">
        <f t="shared" si="1"/>
        <v>MA_10_01_REC70_IMG07.jpg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IF(OR(B16&lt;&gt;"",J16&lt;&gt;""),IF($G$4="Recurso",IF(LEFT($G$5,1)="M",IF(VLOOKUP($G$5,'Definición técnica de imagenes'!$A$3:$G$17,6,FALSE)=0,"",VLOOKUP($G$5,'Definición técnica de imagenes'!$A$3:$G$17,6,FALSE)),IF($G$5="F1","","")),'Definición técnica de imagenes'!$F$16),"")</f>
        <v/>
      </c>
      <c r="J16" s="32"/>
      <c r="K16" s="34"/>
    </row>
    <row r="17" spans="1:11" s="12" customFormat="1" ht="81" customHeight="1" x14ac:dyDescent="0.25">
      <c r="A17" s="13" t="s">
        <v>158</v>
      </c>
      <c r="B17" s="29" t="s">
        <v>148</v>
      </c>
      <c r="C17" s="27" t="str">
        <f t="shared" si="0"/>
        <v>Recurso F6</v>
      </c>
      <c r="D17" s="14" t="s">
        <v>146</v>
      </c>
      <c r="E17" s="14" t="s">
        <v>147</v>
      </c>
      <c r="F17" s="14" t="str">
        <f t="shared" si="1"/>
        <v>MA_10_01_REC70_IMG08.jpg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119.25" customHeight="1" x14ac:dyDescent="0.25">
      <c r="A18" s="13" t="s">
        <v>159</v>
      </c>
      <c r="B18" s="29" t="s">
        <v>148</v>
      </c>
      <c r="C18" s="27" t="str">
        <f t="shared" si="0"/>
        <v>Recurso F6</v>
      </c>
      <c r="D18" s="14" t="s">
        <v>146</v>
      </c>
      <c r="E18" s="14" t="s">
        <v>147</v>
      </c>
      <c r="F18" s="14" t="str">
        <f t="shared" si="1"/>
        <v>MA_10_01_REC70_IMG09.jpg</v>
      </c>
      <c r="G18" s="14" t="str">
        <f>IF(F18&lt;&gt;"",IF($G$4="Recurso",IF(LEFT($G$5,1)="M",VLOOKUP($G$5,'Definición técnica de imagenes'!$A$3:$G$17,5,FALSE),IF($G$5="F1",'Definición técnica de imagenes'!$E$15,'Definición técnica de imagenes'!$F$13)),'Definición técnica de imagenes'!$E$16),"")</f>
        <v>800 x 460 px</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22.25" customHeight="1" x14ac:dyDescent="0.3">
      <c r="A19" s="13" t="s">
        <v>160</v>
      </c>
      <c r="B19" s="29" t="s">
        <v>148</v>
      </c>
      <c r="C19" s="27" t="str">
        <f t="shared" si="0"/>
        <v>Recurso F6</v>
      </c>
      <c r="D19" s="14" t="s">
        <v>146</v>
      </c>
      <c r="E19" s="14" t="s">
        <v>147</v>
      </c>
      <c r="F19" s="14" t="str">
        <f t="shared" si="1"/>
        <v>MA_10_01_REC70_IMG10.jpg</v>
      </c>
      <c r="G19" s="14" t="str">
        <f>IF(F19&lt;&gt;"",IF($G$4="Recurso",IF(LEFT($G$5,1)="M",VLOOKUP($G$5,'Definición técnica de imagenes'!$A$3:$G$17,5,FALSE),IF($G$5="F1",'Definición técnica de imagenes'!$E$15,'Definición técnica de imagenes'!$F$13)),'Definición técnica de imagenes'!$E$16),"")</f>
        <v>800 x 460 px</v>
      </c>
      <c r="H19" s="14" t="str">
        <f t="shared" si="2"/>
        <v/>
      </c>
      <c r="I19" s="14" t="str">
        <f>IF(OR(B19&lt;&gt;"",J19&lt;&gt;""),IF($G$4="Recurso",IF(LEFT($G$5,1)="M",IF(VLOOKUP($G$5,'Definición técnica de imagenes'!$A$3:$G$17,6,FALSE)=0,"",VLOOKUP($G$5,'Definición técnica de imagenes'!$A$3:$G$17,6,FALSE)),IF($G$5="F1","","")),'Definición técnica de imagenes'!$F$16),"")</f>
        <v/>
      </c>
      <c r="J19" s="32"/>
      <c r="K19" s="34"/>
    </row>
    <row r="20" spans="1:11" s="12" customFormat="1" ht="116.25" customHeight="1" x14ac:dyDescent="0.25">
      <c r="A20" s="13" t="s">
        <v>161</v>
      </c>
      <c r="B20" s="29" t="s">
        <v>148</v>
      </c>
      <c r="C20" s="27" t="str">
        <f t="shared" si="0"/>
        <v>Recurso F6</v>
      </c>
      <c r="D20" s="14" t="s">
        <v>146</v>
      </c>
      <c r="E20" s="14" t="s">
        <v>147</v>
      </c>
      <c r="F20" s="14" t="str">
        <f t="shared" si="1"/>
        <v>MA_10_01_REC70_IMG11.jpg</v>
      </c>
      <c r="G20" s="14" t="str">
        <f>IF(F20&lt;&gt;"",IF($G$4="Recurso",IF(LEFT($G$5,1)="M",VLOOKUP($G$5,'Definición técnica de imagenes'!$A$3:$G$17,5,FALSE),IF($G$5="F1",'Definición técnica de imagenes'!$E$15,'Definición técnica de imagenes'!$F$13)),'Definición técnica de imagenes'!$E$16),"")</f>
        <v>800 x 460 px</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ht="109.5" customHeight="1" x14ac:dyDescent="0.25">
      <c r="A21" s="13" t="s">
        <v>162</v>
      </c>
      <c r="B21" s="29" t="s">
        <v>148</v>
      </c>
      <c r="C21" s="27" t="str">
        <f t="shared" si="0"/>
        <v>Recurso F6</v>
      </c>
      <c r="D21" s="14" t="s">
        <v>146</v>
      </c>
      <c r="E21" s="14" t="s">
        <v>147</v>
      </c>
      <c r="F21" s="14" t="str">
        <f t="shared" si="1"/>
        <v>MA_10_01_REC70_IMG12.jpg</v>
      </c>
      <c r="G21" s="14" t="str">
        <f>IF(F21&lt;&gt;"",IF($G$4="Recurso",IF(LEFT($G$5,1)="M",VLOOKUP($G$5,'Definición técnica de imagenes'!$A$3:$G$17,5,FALSE),IF($G$5="F1",'Definición técnica de imagenes'!$E$15,'Definición técnica de imagenes'!$F$13)),'Definición técnica de imagenes'!$E$16),"")</f>
        <v>800 x 460 px</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ht="116.25" customHeight="1" x14ac:dyDescent="0.25">
      <c r="A22" s="13" t="s">
        <v>163</v>
      </c>
      <c r="B22" s="29" t="s">
        <v>148</v>
      </c>
      <c r="C22" s="27" t="str">
        <f t="shared" si="0"/>
        <v>Recurso F6</v>
      </c>
      <c r="D22" s="14" t="s">
        <v>146</v>
      </c>
      <c r="E22" s="14" t="s">
        <v>147</v>
      </c>
      <c r="F22" s="14" t="str">
        <f t="shared" si="1"/>
        <v>MA_10_01_REC70_IMG13.jpg</v>
      </c>
      <c r="G22" s="14" t="str">
        <f>IF(F22&lt;&gt;"",IF($G$4="Recurso",IF(LEFT($G$5,1)="M",VLOOKUP($G$5,'Definición técnica de imagenes'!$A$3:$G$17,5,FALSE),IF($G$5="F1",'Definición técnica de imagenes'!$E$15,'Definición técnica de imagenes'!$F$13)),'Definición técnica de imagenes'!$E$16),"")</f>
        <v>800 x 460 px</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ht="128.25" customHeight="1" x14ac:dyDescent="0.25">
      <c r="A23" s="13" t="s">
        <v>164</v>
      </c>
      <c r="B23" s="29" t="s">
        <v>148</v>
      </c>
      <c r="C23" s="27" t="str">
        <f t="shared" si="0"/>
        <v>Recurso F6</v>
      </c>
      <c r="D23" s="14" t="s">
        <v>146</v>
      </c>
      <c r="E23" s="14" t="s">
        <v>147</v>
      </c>
      <c r="F23" s="14" t="str">
        <f t="shared" si="1"/>
        <v>MA_10_01_REC70_IMG14.jpg</v>
      </c>
      <c r="G23" s="14" t="str">
        <f>IF(F23&lt;&gt;"",IF($G$4="Recurso",IF(LEFT($G$5,1)="M",VLOOKUP($G$5,'Definición técnica de imagenes'!$A$3:$G$17,5,FALSE),IF($G$5="F1",'Definición técnica de imagenes'!$E$15,'Definición técnica de imagenes'!$F$13)),'Definición técnica de imagenes'!$E$16),"")</f>
        <v>800 x 460 px</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ht="249" customHeight="1" x14ac:dyDescent="0.25">
      <c r="A24" s="13" t="s">
        <v>165</v>
      </c>
      <c r="B24" s="29" t="s">
        <v>148</v>
      </c>
      <c r="C24" s="27" t="str">
        <f t="shared" si="0"/>
        <v>Recurso F6</v>
      </c>
      <c r="D24" s="14" t="s">
        <v>146</v>
      </c>
      <c r="E24" s="14" t="s">
        <v>147</v>
      </c>
      <c r="F24" s="14" t="str">
        <f t="shared" si="1"/>
        <v>MA_10_01_REC70_IMG15.jpg</v>
      </c>
      <c r="G24" s="14" t="str">
        <f>IF(F24&lt;&gt;"",IF($G$4="Recurso",IF(LEFT($G$5,1)="M",VLOOKUP($G$5,'Definición técnica de imagenes'!$A$3:$G$17,5,FALSE),IF($G$5="F1",'Definición técnica de imagenes'!$E$15,'Definición técnica de imagenes'!$F$13)),'Definición técnica de imagenes'!$E$16),"")</f>
        <v>800 x 460 px</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ht="97.5" customHeight="1" x14ac:dyDescent="0.25">
      <c r="A25" s="13" t="s">
        <v>166</v>
      </c>
      <c r="B25" s="29" t="s">
        <v>148</v>
      </c>
      <c r="C25" s="27" t="str">
        <f t="shared" si="0"/>
        <v>Recurso F6</v>
      </c>
      <c r="D25" s="14" t="s">
        <v>146</v>
      </c>
      <c r="E25" s="14" t="s">
        <v>147</v>
      </c>
      <c r="F25" s="14" t="str">
        <f t="shared" si="1"/>
        <v>MA_10_01_REC70_IMG16.jpg</v>
      </c>
      <c r="G25" s="14" t="str">
        <f>IF(F25&lt;&gt;"",IF($G$4="Recurso",IF(LEFT($G$5,1)="M",VLOOKUP($G$5,'Definición técnica de imagenes'!$A$3:$G$17,5,FALSE),IF($G$5="F1",'Definición técnica de imagenes'!$E$15,'Definición técnica de imagenes'!$F$13)),'Definición técnica de imagenes'!$E$16),"")</f>
        <v>800 x 460 px</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ht="96" customHeight="1" x14ac:dyDescent="0.25">
      <c r="A26" s="13" t="s">
        <v>167</v>
      </c>
      <c r="B26" s="29" t="s">
        <v>148</v>
      </c>
      <c r="C26" s="27" t="str">
        <f t="shared" si="0"/>
        <v>Recurso F6</v>
      </c>
      <c r="D26" s="14" t="s">
        <v>146</v>
      </c>
      <c r="E26" s="14" t="s">
        <v>147</v>
      </c>
      <c r="F26" s="14" t="str">
        <f t="shared" si="1"/>
        <v>MA_10_01_REC70_IMG17.jpg</v>
      </c>
      <c r="G26" s="14" t="str">
        <f>IF(F26&lt;&gt;"",IF($G$4="Recurso",IF(LEFT($G$5,1)="M",VLOOKUP($G$5,'Definición técnica de imagenes'!$A$3:$G$17,5,FALSE),IF($G$5="F1",'Definición técnica de imagenes'!$E$15,'Definición técnica de imagenes'!$F$13)),'Definición técnica de imagenes'!$E$16),"")</f>
        <v>800 x 460 px</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ht="126" customHeight="1" x14ac:dyDescent="0.25">
      <c r="A27" s="13" t="s">
        <v>168</v>
      </c>
      <c r="B27" s="29" t="s">
        <v>148</v>
      </c>
      <c r="C27" s="27" t="str">
        <f t="shared" si="0"/>
        <v>Recurso F6</v>
      </c>
      <c r="D27" s="14" t="s">
        <v>146</v>
      </c>
      <c r="E27" s="14" t="s">
        <v>147</v>
      </c>
      <c r="F27" s="14" t="str">
        <f t="shared" si="1"/>
        <v>MA_10_01_REC70_IMG18.jpg</v>
      </c>
      <c r="G27" s="14" t="str">
        <f>IF(F27&lt;&gt;"",IF($G$4="Recurso",IF(LEFT($G$5,1)="M",VLOOKUP($G$5,'Definición técnica de imagenes'!$A$3:$G$17,5,FALSE),IF($G$5="F1",'Definición técnica de imagenes'!$E$15,'Definición técnica de imagenes'!$F$13)),'Definición técnica de imagenes'!$E$16),"")</f>
        <v>800 x 460 px</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ht="219.75" customHeight="1" x14ac:dyDescent="0.25">
      <c r="A28" s="13" t="s">
        <v>169</v>
      </c>
      <c r="B28" s="29" t="s">
        <v>148</v>
      </c>
      <c r="C28" s="27" t="str">
        <f t="shared" si="0"/>
        <v>Recurso F6</v>
      </c>
      <c r="D28" s="14" t="s">
        <v>146</v>
      </c>
      <c r="E28" s="14" t="s">
        <v>147</v>
      </c>
      <c r="F28" s="14" t="str">
        <f t="shared" si="1"/>
        <v>MA_10_01_REC70_IMG19.jpg</v>
      </c>
      <c r="G28" s="14" t="str">
        <f>IF(F28&lt;&gt;"",IF($G$4="Recurso",IF(LEFT($G$5,1)="M",VLOOKUP($G$5,'Definición técnica de imagenes'!$A$3:$G$17,5,FALSE),IF($G$5="F1",'Definición técnica de imagenes'!$E$15,'Definición técnica de imagenes'!$F$13)),'Definición técnica de imagenes'!$E$16),"")</f>
        <v>800 x 460 px</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ht="128.25" customHeight="1" x14ac:dyDescent="0.25">
      <c r="A29" s="13" t="s">
        <v>170</v>
      </c>
      <c r="B29" s="29" t="s">
        <v>148</v>
      </c>
      <c r="C29" s="27" t="str">
        <f t="shared" si="0"/>
        <v>Recurso F6</v>
      </c>
      <c r="D29" s="14" t="s">
        <v>146</v>
      </c>
      <c r="E29" s="14" t="s">
        <v>147</v>
      </c>
      <c r="F29" s="14" t="str">
        <f t="shared" si="1"/>
        <v>MA_10_01_REC70_IMG20.jpg</v>
      </c>
      <c r="G29" s="14" t="str">
        <f>IF(F29&lt;&gt;"",IF($G$4="Recurso",IF(LEFT($G$5,1)="M",VLOOKUP($G$5,'Definición técnica de imagenes'!$A$3:$G$17,5,FALSE),IF($G$5="F1",'Definición técnica de imagenes'!$E$15,'Definición técnica de imagenes'!$F$13)),'Definición técnica de imagenes'!$E$16),"")</f>
        <v>800 x 460 px</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ht="108" customHeight="1" x14ac:dyDescent="0.25">
      <c r="A30" s="13" t="s">
        <v>171</v>
      </c>
      <c r="B30" s="29" t="s">
        <v>148</v>
      </c>
      <c r="C30" s="27" t="str">
        <f t="shared" si="0"/>
        <v>Recurso F6</v>
      </c>
      <c r="D30" s="14" t="s">
        <v>146</v>
      </c>
      <c r="E30" s="14" t="s">
        <v>147</v>
      </c>
      <c r="F30" s="14" t="str">
        <f t="shared" si="1"/>
        <v>MA_10_01_REC70_IMG21.jpg</v>
      </c>
      <c r="G30" s="14" t="str">
        <f>IF(F30&lt;&gt;"",IF($G$4="Recurso",IF(LEFT($G$5,1)="M",VLOOKUP($G$5,'Definición técnica de imagenes'!$A$3:$G$17,5,FALSE),IF($G$5="F1",'Definición técnica de imagenes'!$E$15,'Definición técnica de imagenes'!$F$13)),'Definición técnica de imagenes'!$E$16),"")</f>
        <v>800 x 460 px</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ht="96" customHeight="1" x14ac:dyDescent="0.25">
      <c r="A31" s="13" t="s">
        <v>172</v>
      </c>
      <c r="B31" s="29" t="s">
        <v>148</v>
      </c>
      <c r="C31" s="27" t="str">
        <f t="shared" si="0"/>
        <v>Recurso F6</v>
      </c>
      <c r="D31" s="14" t="s">
        <v>146</v>
      </c>
      <c r="E31" s="14" t="s">
        <v>147</v>
      </c>
      <c r="F31" s="14" t="str">
        <f t="shared" si="1"/>
        <v>MA_10_01_REC70_IMG22.jpg</v>
      </c>
      <c r="G31" s="14" t="str">
        <f>IF(F31&lt;&gt;"",IF($G$4="Recurso",IF(LEFT($G$5,1)="M",VLOOKUP($G$5,'Definición técnica de imagenes'!$A$3:$G$17,5,FALSE),IF($G$5="F1",'Definición técnica de imagenes'!$E$15,'Definición técnica de imagenes'!$F$13)),'Definición técnica de imagenes'!$E$16),"")</f>
        <v>800 x 460 px</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ht="121.5" customHeight="1" x14ac:dyDescent="0.25">
      <c r="A32" s="13" t="s">
        <v>173</v>
      </c>
      <c r="B32" s="29" t="s">
        <v>148</v>
      </c>
      <c r="C32" s="27" t="str">
        <f t="shared" si="0"/>
        <v>Recurso F6</v>
      </c>
      <c r="D32" s="14" t="s">
        <v>146</v>
      </c>
      <c r="E32" s="14" t="s">
        <v>147</v>
      </c>
      <c r="F32" s="14" t="str">
        <f t="shared" si="1"/>
        <v>MA_10_01_REC70_IMG23.jpg</v>
      </c>
      <c r="G32" s="14" t="str">
        <f>IF(F32&lt;&gt;"",IF($G$4="Recurso",IF(LEFT($G$5,1)="M",VLOOKUP($G$5,'Definición técnica de imagenes'!$A$3:$G$17,5,FALSE),IF($G$5="F1",'Definición técnica de imagenes'!$E$15,'Definición técnica de imagenes'!$F$13)),'Definición técnica de imagenes'!$E$16),"")</f>
        <v>800 x 460 px</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ht="135.75" customHeight="1" x14ac:dyDescent="0.25">
      <c r="A33" s="13" t="s">
        <v>174</v>
      </c>
      <c r="B33" s="29" t="s">
        <v>148</v>
      </c>
      <c r="C33" s="27" t="str">
        <f t="shared" si="0"/>
        <v>Recurso F6</v>
      </c>
      <c r="D33" s="14" t="s">
        <v>146</v>
      </c>
      <c r="E33" s="14" t="s">
        <v>147</v>
      </c>
      <c r="F33" s="14" t="str">
        <f t="shared" si="1"/>
        <v>MA_10_01_REC70_IMG24.jpg</v>
      </c>
      <c r="G33" s="14" t="str">
        <f>IF(F33&lt;&gt;"",IF($G$4="Recurso",IF(LEFT($G$5,1)="M",VLOOKUP($G$5,'Definición técnica de imagenes'!$A$3:$G$17,5,FALSE),IF($G$5="F1",'Definición técnica de imagenes'!$E$15,'Definición técnica de imagenes'!$F$13)),'Definición técnica de imagenes'!$E$16),"")</f>
        <v>800 x 460 px</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ht="156" customHeight="1" x14ac:dyDescent="0.25">
      <c r="A34" s="13" t="s">
        <v>175</v>
      </c>
      <c r="B34" s="29" t="s">
        <v>148</v>
      </c>
      <c r="C34" s="27" t="str">
        <f t="shared" si="0"/>
        <v>Recurso F6</v>
      </c>
      <c r="D34" s="14" t="s">
        <v>146</v>
      </c>
      <c r="E34" s="14" t="s">
        <v>147</v>
      </c>
      <c r="F34" s="14" t="str">
        <f t="shared" si="1"/>
        <v>MA_10_01_REC70_IMG25.jpg</v>
      </c>
      <c r="G34" s="14" t="str">
        <f>IF(F34&lt;&gt;"",IF($G$4="Recurso",IF(LEFT($G$5,1)="M",VLOOKUP($G$5,'Definición técnica de imagenes'!$A$3:$G$17,5,FALSE),IF($G$5="F1",'Definición técnica de imagenes'!$E$15,'Definición técnica de imagenes'!$F$13)),'Definición técnica de imagenes'!$E$16),"")</f>
        <v>800 x 460 px</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9"/>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0"/>
      <c r="C36" s="30"/>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1"/>
      <c r="C38" s="31"/>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3">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4">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3"/>
        <v/>
      </c>
      <c r="G100" s="14" t="str">
        <f>IF(F100&lt;&gt;"",IF($G$4="Recurso",IF(LEFT($G$5,1)="M",VLOOKUP($G$5,'Definición técnica de imagenes'!$A$3:$G$17,5,FALSE),IF($G$5="F1",'Definición técnica de imagenes'!$E$15,'Definición técnica de imagenes'!$F$13)),'Definición técnica de imagenes'!$E$16),"")</f>
        <v/>
      </c>
      <c r="H100" s="14" t="str">
        <f t="shared" si="4"/>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3"/>
        <v/>
      </c>
      <c r="G101" s="14" t="str">
        <f>IF(F101&lt;&gt;"",IF($G$4="Recurso",IF(LEFT($G$5,1)="M",VLOOKUP($G$5,'Definición técnica de imagenes'!$A$3:$G$17,5,FALSE),IF($G$5="F1",'Definición técnica de imagenes'!$E$15,'Definición técnica de imagenes'!$F$13)),'Definición técnica de imagenes'!$E$16),"")</f>
        <v/>
      </c>
      <c r="H101" s="14" t="str">
        <f t="shared" si="4"/>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3"/>
        <v/>
      </c>
      <c r="G102" s="14" t="str">
        <f>IF(F102&lt;&gt;"",IF($G$4="Recurso",IF(LEFT($G$5,1)="M",VLOOKUP($G$5,'Definición técnica de imagenes'!$A$3:$G$17,5,FALSE),IF($G$5="F1",'Definición técnica de imagenes'!$E$15,'Definición técnica de imagenes'!$F$13)),'Definición técnica de imagenes'!$E$16),"")</f>
        <v/>
      </c>
      <c r="H102" s="14" t="str">
        <f t="shared" si="4"/>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3"/>
        <v/>
      </c>
      <c r="G103" s="14" t="str">
        <f>IF(F103&lt;&gt;"",IF($G$4="Recurso",IF(LEFT($G$5,1)="M",VLOOKUP($G$5,'Definición técnica de imagenes'!$A$3:$G$17,5,FALSE),IF($G$5="F1",'Definición técnica de imagenes'!$E$15,'Definición técnica de imagenes'!$F$13)),'Definición técnica de imagenes'!$E$16),"")</f>
        <v/>
      </c>
      <c r="H103" s="14" t="str">
        <f t="shared" si="4"/>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3"/>
        <v/>
      </c>
      <c r="G104" s="14" t="str">
        <f>IF(F104&lt;&gt;"",IF($G$4="Recurso",IF(LEFT($G$5,1)="M",VLOOKUP($G$5,'Definición técnica de imagenes'!$A$3:$G$17,5,FALSE),IF($G$5="F1",'Definición técnica de imagenes'!$E$15,'Definición técnica de imagenes'!$F$13)),'Definición técnica de imagenes'!$E$16),"")</f>
        <v/>
      </c>
      <c r="H104" s="14" t="str">
        <f t="shared" si="4"/>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3"/>
        <v/>
      </c>
      <c r="G105" s="14" t="str">
        <f>IF(F105&lt;&gt;"",IF($G$4="Recurso",IF(LEFT($G$5,1)="M",VLOOKUP($G$5,'Definición técnica de imagenes'!$A$3:$G$17,5,FALSE),IF($G$5="F1",'Definición técnica de imagenes'!$E$15,'Definición técnica de imagenes'!$F$13)),'Definición técnica de imagenes'!$E$16),"")</f>
        <v/>
      </c>
      <c r="H105" s="14" t="str">
        <f t="shared" si="4"/>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3"/>
        <v/>
      </c>
      <c r="G106" s="14" t="str">
        <f>IF(F106&lt;&gt;"",IF($G$4="Recurso",IF(LEFT($G$5,1)="M",VLOOKUP($G$5,'Definición técnica de imagenes'!$A$3:$G$17,5,FALSE),IF($G$5="F1",'Definición técnica de imagenes'!$E$15,'Definición técnica de imagenes'!$F$13)),'Definición técnica de imagenes'!$E$16),"")</f>
        <v/>
      </c>
      <c r="H106" s="14" t="str">
        <f t="shared" si="4"/>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3"/>
        <v/>
      </c>
      <c r="G107" s="14" t="str">
        <f>IF(F107&lt;&gt;"",IF($G$4="Recurso",IF(LEFT($G$5,1)="M",VLOOKUP($G$5,'Definición técnica de imagenes'!$A$3:$G$17,5,FALSE),IF($G$5="F1",'Definición técnica de imagenes'!$E$15,'Definición técnica de imagenes'!$F$13)),'Definición técnica de imagenes'!$E$16),"")</f>
        <v/>
      </c>
      <c r="H107" s="14" t="str">
        <f t="shared" si="4"/>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3"/>
        <v/>
      </c>
      <c r="G108" s="14" t="str">
        <f>IF(F108&lt;&gt;"",IF($G$4="Recurso",IF(LEFT($G$5,1)="M",VLOOKUP($G$5,'Definición técnica de imagenes'!$A$3:$G$17,5,FALSE),IF($G$5="F1",'Definición técnica de imagenes'!$E$15,'Definición técnica de imagenes'!$F$13)),'Definición técnica de imagenes'!$E$16),"")</f>
        <v/>
      </c>
      <c r="H108" s="14" t="str">
        <f t="shared" si="4"/>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3" t="s">
        <v>38</v>
      </c>
      <c r="B1" s="94"/>
      <c r="C1" s="94"/>
      <c r="D1" s="94"/>
      <c r="E1" s="94"/>
      <c r="F1" s="95"/>
    </row>
    <row r="2" spans="1:11" x14ac:dyDescent="0.25">
      <c r="A2" s="43" t="s">
        <v>42</v>
      </c>
      <c r="B2" s="44"/>
      <c r="C2" s="96" t="s">
        <v>13</v>
      </c>
      <c r="D2" s="97"/>
      <c r="E2" s="98"/>
      <c r="F2" s="45"/>
    </row>
    <row r="3" spans="1:11" ht="63" x14ac:dyDescent="0.25">
      <c r="A3" s="46" t="s">
        <v>43</v>
      </c>
      <c r="B3" s="44"/>
      <c r="C3" s="102" t="s">
        <v>14</v>
      </c>
      <c r="D3" s="103"/>
      <c r="E3" s="104"/>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5" t="str">
        <f>CONCATENATE(H21,"_",I21,"_",J21,"_CO")</f>
        <v>LE_07_04_CO</v>
      </c>
      <c r="E5" s="106"/>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1" t="str">
        <f>CONCATENATE("SolicitudGrafica_",D5,".xls")</f>
        <v>SolicitudGrafica_LE_07_04_CO.xls</v>
      </c>
      <c r="E7" s="91"/>
      <c r="F7" s="92"/>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3" t="s">
        <v>41</v>
      </c>
      <c r="B13" s="94"/>
      <c r="C13" s="94"/>
      <c r="D13" s="94"/>
      <c r="E13" s="94"/>
      <c r="F13" s="95"/>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6" t="s">
        <v>49</v>
      </c>
      <c r="D15" s="97"/>
      <c r="E15" s="97"/>
      <c r="F15" s="98"/>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99" t="str">
        <f>CONCATENATE(H21,"_",I21,"_",J21,"_",K45)</f>
        <v>LE_07_04_REC10</v>
      </c>
      <c r="E17" s="100"/>
      <c r="F17" s="101"/>
      <c r="J17" s="35">
        <v>14</v>
      </c>
      <c r="K17" s="35">
        <v>14</v>
      </c>
    </row>
    <row r="18" spans="1:11" ht="79.5" thickBot="1" x14ac:dyDescent="0.3">
      <c r="A18" s="46" t="s">
        <v>48</v>
      </c>
      <c r="B18" s="44"/>
      <c r="C18" s="75" t="s">
        <v>128</v>
      </c>
      <c r="D18" s="91" t="str">
        <f>CONCATENATE("SolicitudGrafica_",D17,".xls")</f>
        <v>SolicitudGrafica_LE_07_04_REC10.xls</v>
      </c>
      <c r="E18" s="91"/>
      <c r="F18" s="92"/>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2015-04-01T16:42:17Z</dcterms:modified>
</cp:coreProperties>
</file>