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cen_3f_cdo_pc10a\Dropbox\1. AulaPlaneta\10 - 11\EDICIÓN\MA_10_06_CO\Solicitudes_Graficas\"/>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8800" windowHeight="1183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concurrentCalc="0"/>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A10" i="1"/>
  <c r="A11" i="1"/>
  <c r="A12" i="1"/>
  <c r="A13" i="1"/>
  <c r="A14" i="1"/>
  <c r="A15" i="1"/>
  <c r="A16" i="1"/>
  <c r="A17" i="1"/>
  <c r="H17" i="1"/>
  <c r="I18" i="1"/>
  <c r="H18" i="1"/>
  <c r="I19" i="1"/>
  <c r="H19" i="1"/>
  <c r="I20" i="1"/>
  <c r="H20" i="1"/>
  <c r="I21" i="1"/>
  <c r="H21" i="1"/>
  <c r="I22" i="1"/>
  <c r="H22" i="1"/>
  <c r="I23" i="1"/>
  <c r="I24" i="1"/>
  <c r="H24" i="1"/>
  <c r="I25" i="1"/>
  <c r="H25" i="1"/>
  <c r="I26" i="1"/>
  <c r="H26" i="1"/>
  <c r="I27" i="1"/>
  <c r="H27" i="1"/>
  <c r="I28" i="1"/>
  <c r="H28" i="1"/>
  <c r="I29" i="1"/>
  <c r="H29" i="1"/>
  <c r="I30" i="1"/>
  <c r="H30" i="1"/>
  <c r="I31" i="1"/>
  <c r="I32" i="1"/>
  <c r="H32" i="1"/>
  <c r="I33" i="1"/>
  <c r="H33" i="1"/>
  <c r="I34" i="1"/>
  <c r="H34" i="1"/>
  <c r="I35" i="1"/>
  <c r="H35" i="1"/>
  <c r="I36" i="1"/>
  <c r="H36" i="1"/>
  <c r="I37" i="1"/>
  <c r="H37" i="1"/>
  <c r="I38" i="1"/>
  <c r="H38" i="1"/>
  <c r="I39" i="1"/>
  <c r="H39" i="1"/>
  <c r="I40" i="1"/>
  <c r="H40" i="1"/>
  <c r="I41" i="1"/>
  <c r="H41" i="1"/>
  <c r="I42" i="1"/>
  <c r="H42" i="1"/>
  <c r="I43" i="1"/>
  <c r="H43" i="1"/>
  <c r="I44" i="1"/>
  <c r="H44" i="1"/>
  <c r="I45" i="1"/>
  <c r="H45" i="1"/>
  <c r="I46" i="1"/>
  <c r="H46" i="1"/>
  <c r="I47" i="1"/>
  <c r="H47" i="1"/>
  <c r="I48" i="1"/>
  <c r="H48" i="1"/>
  <c r="I49" i="1"/>
  <c r="H49" i="1"/>
  <c r="I50" i="1"/>
  <c r="H50" i="1"/>
  <c r="I51" i="1"/>
  <c r="H51" i="1"/>
  <c r="I52" i="1"/>
  <c r="H52" i="1"/>
  <c r="I53" i="1"/>
  <c r="H53" i="1"/>
  <c r="F53" i="1"/>
  <c r="G53" i="1"/>
  <c r="I54" i="1"/>
  <c r="H54" i="1"/>
  <c r="F54" i="1"/>
  <c r="G54" i="1"/>
  <c r="I55" i="1"/>
  <c r="H55" i="1"/>
  <c r="I56" i="1"/>
  <c r="H56" i="1"/>
  <c r="F56" i="1"/>
  <c r="G56" i="1"/>
  <c r="I57" i="1"/>
  <c r="H57" i="1"/>
  <c r="I58" i="1"/>
  <c r="F58" i="1"/>
  <c r="G58" i="1"/>
  <c r="I59" i="1"/>
  <c r="H59" i="1"/>
  <c r="I60" i="1"/>
  <c r="H60" i="1"/>
  <c r="F60" i="1"/>
  <c r="G60" i="1"/>
  <c r="I61" i="1"/>
  <c r="H61" i="1"/>
  <c r="I62" i="1"/>
  <c r="H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8" i="1"/>
  <c r="F61" i="1"/>
  <c r="G61" i="1"/>
  <c r="F59" i="1"/>
  <c r="G59" i="1"/>
  <c r="F57" i="1"/>
  <c r="G57" i="1"/>
  <c r="F55" i="1"/>
  <c r="G55" i="1"/>
  <c r="F52" i="1"/>
  <c r="G52" i="1"/>
  <c r="F51" i="1"/>
  <c r="G51" i="1"/>
  <c r="F50" i="1"/>
  <c r="G50" i="1"/>
  <c r="F49" i="1"/>
  <c r="G49" i="1"/>
  <c r="F48" i="1"/>
  <c r="G48" i="1"/>
  <c r="F47" i="1"/>
  <c r="G47" i="1"/>
  <c r="F46" i="1"/>
  <c r="G46" i="1"/>
  <c r="F45" i="1"/>
  <c r="G45" i="1"/>
  <c r="F44" i="1"/>
  <c r="G44" i="1"/>
  <c r="F43" i="1"/>
  <c r="G43" i="1"/>
  <c r="F42" i="1"/>
  <c r="G42" i="1"/>
  <c r="F41" i="1"/>
  <c r="G41" i="1"/>
  <c r="F40" i="1"/>
  <c r="G40" i="1"/>
  <c r="F39" i="1"/>
  <c r="G39" i="1"/>
  <c r="F38" i="1"/>
  <c r="G38" i="1"/>
  <c r="F37" i="1"/>
  <c r="G37" i="1"/>
  <c r="F36" i="1"/>
  <c r="G36" i="1"/>
  <c r="F35" i="1"/>
  <c r="G35" i="1"/>
  <c r="F34" i="1"/>
  <c r="G34" i="1"/>
  <c r="F33" i="1"/>
  <c r="G33" i="1"/>
  <c r="F32" i="1"/>
  <c r="G32" i="1"/>
  <c r="F31" i="1"/>
  <c r="G31" i="1"/>
  <c r="H31" i="1"/>
  <c r="F30" i="1"/>
  <c r="G30" i="1"/>
  <c r="F29" i="1"/>
  <c r="G29" i="1"/>
  <c r="F28" i="1"/>
  <c r="G28" i="1"/>
  <c r="F27" i="1"/>
  <c r="G27" i="1"/>
  <c r="F26" i="1"/>
  <c r="G26" i="1"/>
  <c r="F25" i="1"/>
  <c r="G25" i="1"/>
  <c r="F24" i="1"/>
  <c r="G24" i="1"/>
  <c r="F23" i="1"/>
  <c r="G23" i="1"/>
  <c r="H23" i="1"/>
  <c r="F22" i="1"/>
  <c r="G22" i="1"/>
  <c r="F21" i="1"/>
  <c r="G21" i="1"/>
  <c r="F19" i="1"/>
  <c r="G19" i="1"/>
  <c r="A18" i="1"/>
  <c r="F18" i="1"/>
  <c r="G18" i="1"/>
  <c r="F17" i="1"/>
  <c r="G17" i="1"/>
  <c r="K45" i="2"/>
  <c r="J21" i="2"/>
  <c r="I21" i="2"/>
  <c r="H21" i="2"/>
  <c r="D17" i="2"/>
  <c r="D18" i="2"/>
  <c r="D5" i="2"/>
  <c r="D7"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M8" i="1"/>
  <c r="M7" i="1"/>
  <c r="M6" i="1"/>
  <c r="M5" i="1"/>
  <c r="F5" i="1"/>
  <c r="M4" i="1"/>
  <c r="M3" i="1"/>
  <c r="M2" i="1"/>
  <c r="M1" i="1"/>
  <c r="E9" i="1"/>
  <c r="A19" i="1"/>
  <c r="A20" i="1"/>
  <c r="F20" i="1"/>
  <c r="G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F10" i="1"/>
  <c r="G10" i="1"/>
  <c r="H10" i="1"/>
  <c r="H11" i="1"/>
  <c r="F11" i="1"/>
  <c r="G11" i="1"/>
  <c r="H12" i="1"/>
  <c r="F12" i="1"/>
  <c r="G12" i="1"/>
  <c r="H13" i="1"/>
  <c r="F13" i="1"/>
  <c r="G13" i="1"/>
  <c r="H14" i="1"/>
  <c r="F14" i="1"/>
  <c r="G14" i="1"/>
  <c r="F15" i="1"/>
  <c r="G15" i="1"/>
  <c r="H15" i="1"/>
  <c r="F16" i="1"/>
  <c r="G16" i="1"/>
  <c r="H16" i="1"/>
</calcChain>
</file>

<file path=xl/sharedStrings.xml><?xml version="1.0" encoding="utf-8"?>
<sst xmlns="http://schemas.openxmlformats.org/spreadsheetml/2006/main" count="375" uniqueCount="195">
  <si>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</si>
  <si>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</si>
  <si>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</si>
  <si>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</si>
  <si>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</si>
  <si>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</si>
  <si>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</si>
  <si>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</si>
  <si>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</si>
  <si>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</si>
  <si>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</si>
  <si>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</si>
  <si>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</si>
  <si>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</si>
  <si>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</si>
  <si>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</si>
  <si>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</si>
  <si>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</si>
  <si>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</si>
  <si>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</si>
  <si>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</si>
  <si>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</si>
  <si>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</si>
  <si>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</si>
  <si>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</si>
  <si>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</si>
  <si>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</si>
  <si>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</si>
  <si>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</si>
  <si>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</si>
  <si>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</si>
  <si>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</si>
  <si>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</si>
  <si>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</si>
  <si>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</si>
  <si>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</si>
  <si>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</si>
  <si>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</si>
  <si>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</si>
  <si>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</si>
  <si>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</si>
  <si>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</si>
  <si>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</si>
  <si>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</si>
  <si>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</si>
  <si>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</si>
  <si>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</si>
  <si>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</si>
  <si>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</si>
  <si>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</si>
  <si>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</si>
  <si>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</si>
  <si>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</si>
  <si>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</si>
  <si>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</si>
  <si>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</si>
  <si>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</si>
  <si>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</si>
  <si>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</si>
  <si>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</si>
  <si>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</si>
  <si>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</si>
  <si>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</si>
  <si>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</si>
  <si>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</si>
  <si>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</si>
  <si>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</si>
  <si>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</si>
  <si>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</si>
  <si>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</si>
  <si>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</si>
  <si>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</si>
  <si>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</si>
  <si>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</si>
  <si>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</si>
  <si>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</si>
  <si>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</si>
  <si>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</si>
  <si>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</si>
  <si>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</si>
  <si>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</si>
  <si>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</si>
  <si>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</si>
  <si>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</si>
  <si>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</si>
  <si>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</si>
  <si>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</si>
  <si>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</si>
  <si>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</si>
  <si>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</si>
  <si>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</si>
  <si>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</si>
  <si>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</si>
  <si>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</si>
  <si>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</si>
  <si>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</si>
  <si>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</si>
  <si>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</si>
  <si>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</si>
  <si>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</si>
  <si>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</si>
  <si>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</si>
  <si>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</si>
  <si>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</si>
  <si>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</si>
  <si>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</si>
  <si>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</si>
  <si>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</si>
  <si>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</si>
  <si>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</si>
  <si>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</si>
  <si>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</si>
  <si>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</si>
  <si>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</si>
  <si>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</si>
  <si>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</si>
  <si>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</si>
  <si>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</si>
  <si>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</si>
  <si>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</si>
  <si>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</si>
  <si>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</si>
  <si>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</si>
  <si>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</si>
  <si>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</si>
  <si>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</si>
  <si>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</si>
  <si>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</si>
  <si>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</si>
  <si>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</si>
  <si>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</si>
  <si>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</si>
  <si>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</si>
  <si>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</si>
  <si>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</si>
  <si>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</si>
  <si>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</si>
  <si>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</si>
  <si>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</si>
  <si>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</si>
  <si>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</si>
  <si>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</si>
  <si>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</si>
  <si>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</si>
  <si>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</si>
  <si>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</si>
  <si>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</si>
  <si>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</si>
  <si>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</si>
  <si>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</si>
  <si>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</si>
  <si>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</si>
  <si>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</si>
  <si>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</si>
  <si>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</si>
  <si>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</si>
  <si>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</si>
  <si>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</si>
  <si>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</si>
  <si>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</si>
  <si>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</si>
  <si>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</si>
  <si>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</si>
  <si>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</si>
  <si>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</si>
  <si>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</si>
  <si>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</si>
  <si>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</si>
  <si>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</si>
  <si>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</si>
  <si>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</si>
  <si>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</si>
  <si>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</si>
  <si>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</si>
  <si>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</si>
  <si>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</si>
  <si>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</si>
  <si>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</si>
  <si>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</si>
  <si>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</si>
  <si>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</si>
  <si>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</si>
  <si>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</si>
  <si>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</si>
  <si>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</si>
  <si>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</si>
  <si>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</si>
  <si>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Ilustración</t>
  </si>
  <si>
    <t>La estadística y la combinatoria</t>
  </si>
  <si>
    <t>Adriana Ma. Pachón</t>
  </si>
  <si>
    <t>MA_10_06_CO_REC170</t>
  </si>
  <si>
    <t xml:space="preserve">Gráfica que se muestra adjunta en la observación (es importante que tenga toda la información que se muestra)
Imagen para pregunta 2
</t>
  </si>
  <si>
    <t>Ver descripción</t>
  </si>
  <si>
    <t xml:space="preserve">Tabla que se muestra adjunta en la observación  
Imagen para pregunta 3
</t>
  </si>
  <si>
    <t xml:space="preserve">Ilustrar los datos que se muestran. (Ignorar código de shutterstock), solo la tabla de valores. 
Imagen para pregunta 8.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</si>
</sst>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2">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4" fillId="0" borderId="0" xfId="51"/>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2">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10</xdr:col>
      <xdr:colOff>142874</xdr:colOff>
      <xdr:row>9</xdr:row>
      <xdr:rowOff>103330</xdr:rowOff>
    </xdr:from>
    <xdr:to>
      <xdr:col>15</xdr:col>
      <xdr:colOff>391052</xdr:colOff>
      <xdr:row>9</xdr:row>
      <xdr:rowOff>2266950</xdr:rowOff>
    </xdr:to>
    <xdr:pic>
      <xdr:nvPicPr>
        <xdr:cNvPr id="3" name="Imagen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490155" y="2258361"/>
          <a:ext cx="3838575" cy="21636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222250</xdr:colOff>
      <xdr:row>10</xdr:row>
      <xdr:rowOff>253999</xdr:rowOff>
    </xdr:from>
    <xdr:to>
      <xdr:col>10</xdr:col>
      <xdr:colOff>3365500</xdr:colOff>
      <xdr:row>10</xdr:row>
      <xdr:rowOff>1460500</xdr:rowOff>
    </xdr:to>
    <xdr:pic>
      <xdr:nvPicPr>
        <xdr:cNvPr id="2" name="Imagen 1"/>
        <xdr:cNvPicPr>
          <a:picLocks noChangeAspect="1"/>
        </xdr:cNvPicPr>
      </xdr:nvPicPr>
      <xdr:blipFill rotWithShape="1">
        <a:blip xmlns:r="http://schemas.openxmlformats.org/officeDocument/2006/relationships" r:embed="rId2"/>
        <a:srcRect l="37099" t="21010" r="15813" b="46843"/>
        <a:stretch/>
      </xdr:blipFill>
      <xdr:spPr>
        <a:xfrm>
          <a:off x="16573500" y="4937124"/>
          <a:ext cx="3143250" cy="1206501"/>
        </a:xfrm>
        <a:prstGeom prst="rect">
          <a:avLst/>
        </a:prstGeom>
      </xdr:spPr>
    </xdr:pic>
    <xdr:clientData/>
  </xdr:twoCellAnchor>
  <xdr:twoCellAnchor editAs="oneCell">
    <xdr:from>
      <xdr:col>10</xdr:col>
      <xdr:colOff>127000</xdr:colOff>
      <xdr:row>11</xdr:row>
      <xdr:rowOff>328083</xdr:rowOff>
    </xdr:from>
    <xdr:to>
      <xdr:col>10</xdr:col>
      <xdr:colOff>2974079</xdr:colOff>
      <xdr:row>11</xdr:row>
      <xdr:rowOff>1742478</xdr:rowOff>
    </xdr:to>
    <xdr:pic>
      <xdr:nvPicPr>
        <xdr:cNvPr id="5" name="Imagen 4"/>
        <xdr:cNvPicPr>
          <a:picLocks noChangeAspect="1"/>
        </xdr:cNvPicPr>
      </xdr:nvPicPr>
      <xdr:blipFill>
        <a:blip xmlns:r="http://schemas.openxmlformats.org/officeDocument/2006/relationships" r:embed="rId3"/>
        <a:stretch>
          <a:fillRect/>
        </a:stretch>
      </xdr:blipFill>
      <xdr:spPr>
        <a:xfrm>
          <a:off x="16488833" y="6974416"/>
          <a:ext cx="2847079" cy="141439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4</xdr:col>
          <xdr:colOff>0</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ww.shutterstock.com/pic-261177431/stock-photo-mobile-office-stock-exchange-market-trading-statistics-accounting-financial-development-and.html?src=SoxFLzqtpx39H87gQh6vJA-1-22" TargetMode="Externa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B1" zoomScale="90" zoomScaleNormal="90" zoomScalePageLayoutView="140" workbookViewId="0">
      <pane ySplit="9" topLeftCell="A11" activePane="bottomLeft" state="frozen"/>
      <selection pane="bottomLeft" activeCell="J13" sqref="J13"/>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46.7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M101</v>
      </c>
    </row>
    <row r="2" spans="1:16" ht="15.75" x14ac:dyDescent="0.25">
      <c r="A2" s="1"/>
      <c r="B2" s="3" t="s">
        <v>121</v>
      </c>
      <c r="C2" s="85" t="s">
        <v>21</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10</v>
      </c>
      <c r="D3" s="88"/>
      <c r="F3" s="80"/>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188</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189</v>
      </c>
      <c r="D5" s="90"/>
      <c r="E5" s="5"/>
      <c r="F5" s="37" t="str">
        <f>IF(G4="Recurso","Motor del recurso","")</f>
        <v>Motor del recurso</v>
      </c>
      <c r="G5" s="61" t="s">
        <v>91</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3" t="s">
        <v>190</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M101</v>
      </c>
      <c r="F9" s="57" t="s">
        <v>61</v>
      </c>
      <c r="G9" s="57" t="s">
        <v>59</v>
      </c>
      <c r="H9" s="57" t="s">
        <v>60</v>
      </c>
      <c r="I9" s="57" t="s">
        <v>114</v>
      </c>
      <c r="J9" s="18" t="s">
        <v>6</v>
      </c>
      <c r="K9" s="19" t="s">
        <v>7</v>
      </c>
      <c r="O9" s="2" t="str">
        <f>'Definición técnica de imagenes'!A11</f>
        <v>M10B</v>
      </c>
    </row>
    <row r="10" spans="1:16" s="11" customFormat="1" ht="199.5" customHeight="1" x14ac:dyDescent="0.25">
      <c r="A10" s="12" t="str">
        <f>IF(OR(B10&lt;&gt;"",J10&lt;&gt;""),"IMG01","")</f>
        <v>IMG01</v>
      </c>
      <c r="B10" s="62" t="s">
        <v>192</v>
      </c>
      <c r="C10" s="20" t="str">
        <f t="shared" ref="C10:C41" si="0">IF(OR(B10&lt;&gt;"",J10&lt;&gt;""),IF($G$4="Recurso",CONCATENATE($G$4," ",$G$5),$G$4),"")</f>
        <v>Recurso M101</v>
      </c>
      <c r="D10" s="63" t="s">
        <v>187</v>
      </c>
      <c r="E10" s="63" t="s">
        <v>155</v>
      </c>
      <c r="F10" s="13" t="str">
        <f t="shared" ref="F10" ca="1" si="1">IF(OR(B10&lt;&gt;"",J10&lt;&gt;""),CONCATENATE($C$7,"_",$A10,IF($G$4="Cuaderno de Estudio","_small",CONCATENATE(IF(I10="","","n"),IF(LEFT($G$5,1)="F",".jpg",".png")))),"")</f>
        <v>MA_10_06_CO_REC170_IMG01n.png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MA_10_06_CO_REC170_IMG01a.png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4" t="s">
        <v>191</v>
      </c>
      <c r="K10" s="64"/>
      <c r="O10" s="2" t="str">
        <f>'Definición técnica de imagenes'!A12</f>
        <v>M12D</v>
      </c>
    </row>
    <row r="11" spans="1:16" s="11" customFormat="1" ht="155.25" customHeight="1" x14ac:dyDescent="0.25">
      <c r="A11" s="12" t="str">
        <f>IF(OR(B11&lt;&gt;"",J11&lt;&gt;""),CONCATENATE(LEFT(A10,3),IF(MID(A10,4,2)+1&lt;10,CONCATENATE("0",MID(A10,4,2)+1))),"")</f>
        <v>IMG02</v>
      </c>
      <c r="B11" s="62" t="s">
        <v>192</v>
      </c>
      <c r="C11" s="20" t="str">
        <f>IF(OR(B11&lt;&gt;"",J11&lt;&gt;""),IF($G$4="Recurso",CONCATENATE($G$4," ",$G$5),$G$4),"")</f>
        <v>Recurso M101</v>
      </c>
      <c r="D11" s="63" t="s">
        <v>187</v>
      </c>
      <c r="E11" s="63" t="s">
        <v>155</v>
      </c>
      <c r="F11" s="13" t="str">
        <f ca="1">IF(OR(B11&lt;&gt;"",J11&lt;&gt;""),CONCATENATE($C$7,"_",$A11,IF($G$4="Cuaderno de Estudio","_small",CONCATENATE(IF(I11="","","n"),IF(LEFT($G$5,1)="F",".jpg",".png")))),"")</f>
        <v>MA_10_06_CO_REC170_IMG02n.png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ca="1">IF(AND(I11&lt;&gt;"",I11&lt;&gt;0),IF(OR(B11&lt;&gt;"",J11&lt;&gt;""),CONCATENATE($C$7,"_",$A11,IF($G$4="Cuaderno de Estudio","_zoom",CONCATENATE("a",IF(LEFT($G$5,1)="F",".jpg",".png")))),""),"")</f>
        <v>MA_10_06_CO_REC170_IMG02a.png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4" t="s">
        <v>193</v>
      </c>
      <c r="K11" s="64"/>
      <c r="O11" s="2" t="str">
        <f>'Definición técnica de imagenes'!A13</f>
        <v>M101</v>
      </c>
    </row>
    <row r="12" spans="1:16" s="11" customFormat="1" ht="163.5" customHeight="1" x14ac:dyDescent="0.25">
      <c r="A12" s="12" t="str">
        <f t="shared" ref="A12:A18" si="3">IF(OR(B12&lt;&gt;"",J12&lt;&gt;""),CONCATENATE(LEFT(A11,3),IF(MID(A11,4,2)+1&lt;10,CONCATENATE("0",MID(A11,4,2)+1))),"")</f>
        <v>IMG03</v>
      </c>
      <c r="B12" s="77">
        <v>261177431</v>
      </c>
      <c r="C12" s="20" t="str">
        <f t="shared" si="0"/>
        <v>Recurso M101</v>
      </c>
      <c r="D12" s="63" t="s">
        <v>187</v>
      </c>
      <c r="E12" s="63" t="s">
        <v>155</v>
      </c>
      <c r="F12" s="13" t="str">
        <f t="shared" ref="F12:F74" ca="1" si="4">IF(OR(B12&lt;&gt;"",J12&lt;&gt;""),CONCATENATE($C$7,"_",$A12,IF($G$4="Cuaderno de Estudio","_small",CONCATENATE(IF(I12="","","n"),IF(LEFT($G$5,1)="F",".jpg",".png")))),"")</f>
        <v>MA_10_06_CO_REC170_IMG03n.png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ref="H12:H74" ca="1" si="5">IF(AND(I12&lt;&gt;"",I12&lt;&gt;0),IF(OR(B12&lt;&gt;"",J12&lt;&gt;""),CONCATENATE($C$7,"_",$A12,IF($G$4="Cuaderno de Estudio","_zoom",CONCATENATE("a",IF(LEFT($G$5,1)="F",".jpg",".png")))),""),"")</f>
        <v>MA_10_06_CO_REC170_IMG03a.png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64" t="s">
        <v>194</v>
      </c>
      <c r="K12" s="64"/>
      <c r="O12" s="2" t="str">
        <f>'Definición técnica de imagenes'!A18</f>
        <v>Diaporama F1</v>
      </c>
    </row>
    <row r="13" spans="1:16" s="11" customFormat="1" x14ac:dyDescent="0.25">
      <c r="A13" s="12" t="str">
        <f t="shared" si="3"/>
        <v/>
      </c>
      <c r="B13" s="62"/>
      <c r="C13" s="20" t="str">
        <f t="shared" si="0"/>
        <v/>
      </c>
      <c r="D13" s="63"/>
      <c r="E13" s="63"/>
      <c r="F13" s="13" t="str">
        <f t="shared" si="4"/>
        <v/>
      </c>
      <c r="G13" s="13" t="str">
        <f ca="1">IF($F13&lt;&gt;"",IF($G$4="Recurso",VLOOKUP($E13,OFFSET('Definición técnica de imagenes'!$A$1,MATCH($G$5,'Definición técnica de imagenes'!$A$1:$A$104,0)-1,1,COUNTIF('Definición técnica de imagenes'!$A$3:$A$102,$G$5),5),5,FALSE),'Definición técnica de imagenes'!$F$16),"")</f>
        <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c r="K13" s="64"/>
      <c r="O13" s="2" t="str">
        <f>'Definición técnica de imagenes'!A19</f>
        <v>F4</v>
      </c>
    </row>
    <row r="14" spans="1:16" s="11" customFormat="1" x14ac:dyDescent="0.25">
      <c r="A14" s="12" t="str">
        <f t="shared" si="3"/>
        <v/>
      </c>
      <c r="B14" s="62"/>
      <c r="C14" s="20" t="str">
        <f t="shared" si="0"/>
        <v/>
      </c>
      <c r="D14" s="63"/>
      <c r="E14" s="63"/>
      <c r="F14" s="13" t="str">
        <f t="shared" si="4"/>
        <v/>
      </c>
      <c r="G14" s="13" t="str">
        <f ca="1">IF($F14&lt;&gt;"",IF($G$4="Recurso",VLOOKUP($E14,OFFSET('Definición técnica de imagenes'!$A$1,MATCH($G$5,'Definición técnica de imagenes'!$A$1:$A$104,0)-1,1,COUNTIF('Definición técnica de imagenes'!$A$3:$A$102,$G$5),5),5,FALSE),'Definición técnica de imagenes'!$F$16),"")</f>
        <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6"/>
      <c r="O14" s="2" t="str">
        <f>'Definición técnica de imagenes'!A22</f>
        <v>F6</v>
      </c>
    </row>
    <row r="15" spans="1:16" s="11" customFormat="1" x14ac:dyDescent="0.25">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4"/>
      <c r="K15" s="66"/>
      <c r="O15" s="2" t="str">
        <f>'Definición técnica de imagenes'!A24</f>
        <v>F6B</v>
      </c>
    </row>
    <row r="16" spans="1:16" s="11" customFormat="1" ht="14.25"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4"/>
      <c r="K16" s="67"/>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4"/>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4"/>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4"/>
      <c r="K19" s="67"/>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4"/>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4"/>
      <c r="K22" s="68"/>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4"/>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4"/>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4"/>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69"/>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0"/>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hyperlinks>
    <hyperlink ref="B12" r:id="rId1" display="http://www.shutterstock.com/pic-261177431/stock-photo-mobile-office-stock-exchange-market-trading-statistics-accounting-financial-development-and.html?src=SoxFLzqtpx39H87gQh6vJA-1-22"/>
  </hyperlinks>
  <pageMargins left="0.75" right="0.75" top="1" bottom="1" header="0.5" footer="0.5"/>
  <pageSetup orientation="portrait" horizontalDpi="4294967292" verticalDpi="4294967292" r:id="rId2"/>
  <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topLeftCell="A10" zoomScale="85" zoomScaleNormal="85" workbookViewId="0">
      <selection activeCell="A52" sqref="A52"/>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4</xdr:col>
                    <xdr:colOff>0</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topLeftCell="D1" zoomScale="125" zoomScaleNormal="125" zoomScalePageLayoutView="125" workbookViewId="0">
      <pane ySplit="2" topLeftCell="A69" activePane="bottomLeft" state="frozen"/>
      <selection pane="bottomLeft" activeCell="C5" sqref="C5"/>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2"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6" customFormat="1" ht="14.65" customHeight="1" x14ac:dyDescent="0.25">
      <c r="A15" s="74" t="s">
        <v>96</v>
      </c>
      <c r="B15" s="74"/>
      <c r="C15" s="74" t="s">
        <v>97</v>
      </c>
      <c r="D15" s="75" t="s">
        <v>98</v>
      </c>
      <c r="E15" s="74" t="s">
        <v>93</v>
      </c>
      <c r="F15" s="74" t="s">
        <v>117</v>
      </c>
      <c r="G15" s="74"/>
      <c r="H15" s="75" t="s">
        <v>122</v>
      </c>
      <c r="I15" s="74"/>
      <c r="J15" s="76"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1"/>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1"/>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cen_3f_cdo_pc10a</cp:lastModifiedBy>
  <dcterms:created xsi:type="dcterms:W3CDTF">2014-07-01T23:43:25Z</dcterms:created>
  <dcterms:modified xsi:type="dcterms:W3CDTF">2016-07-14T14:47:58Z</dcterms:modified>
</cp:coreProperties>
</file>