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Dropbox\1. AulaPlaneta\10 - 11\EDICIÓN\MA_10_06_CO\Solicitudes original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A10" i="1"/>
  <c r="A11" i="1"/>
  <c r="A12" i="1"/>
  <c r="A13" i="1"/>
  <c r="A14" i="1"/>
  <c r="A15" i="1"/>
  <c r="A16" i="1"/>
  <c r="A17" i="1"/>
  <c r="H17" i="1"/>
  <c r="I18" i="1"/>
  <c r="H18" i="1"/>
  <c r="I19" i="1"/>
  <c r="H19" i="1"/>
  <c r="I20" i="1"/>
  <c r="H20" i="1"/>
  <c r="I21" i="1"/>
  <c r="H21" i="1"/>
  <c r="I22" i="1"/>
  <c r="H22" i="1"/>
  <c r="I23" i="1"/>
  <c r="I24" i="1"/>
  <c r="H24" i="1"/>
  <c r="I25" i="1"/>
  <c r="H25" i="1"/>
  <c r="I26" i="1"/>
  <c r="H26" i="1"/>
  <c r="I27" i="1"/>
  <c r="H27" i="1"/>
  <c r="I28" i="1"/>
  <c r="H28" i="1"/>
  <c r="I29" i="1"/>
  <c r="H29" i="1"/>
  <c r="I30" i="1"/>
  <c r="H30" i="1"/>
  <c r="I31" i="1"/>
  <c r="I32" i="1"/>
  <c r="H32" i="1"/>
  <c r="I33" i="1"/>
  <c r="H33" i="1"/>
  <c r="I34" i="1"/>
  <c r="H34" i="1"/>
  <c r="I35" i="1"/>
  <c r="H35" i="1"/>
  <c r="I36" i="1"/>
  <c r="H36" i="1"/>
  <c r="I37" i="1"/>
  <c r="H37" i="1"/>
  <c r="I38" i="1"/>
  <c r="H38" i="1"/>
  <c r="I39" i="1"/>
  <c r="H39" i="1"/>
  <c r="I40" i="1"/>
  <c r="H40" i="1"/>
  <c r="I41" i="1"/>
  <c r="H41" i="1"/>
  <c r="I42" i="1"/>
  <c r="H42" i="1"/>
  <c r="I43" i="1"/>
  <c r="H43" i="1"/>
  <c r="I44" i="1"/>
  <c r="H44" i="1"/>
  <c r="I45" i="1"/>
  <c r="H45" i="1"/>
  <c r="I46" i="1"/>
  <c r="H46" i="1"/>
  <c r="I47" i="1"/>
  <c r="H47" i="1"/>
  <c r="I48" i="1"/>
  <c r="H48" i="1"/>
  <c r="I49" i="1"/>
  <c r="H49" i="1"/>
  <c r="I50" i="1"/>
  <c r="H50" i="1"/>
  <c r="I51" i="1"/>
  <c r="H51" i="1"/>
  <c r="I52" i="1"/>
  <c r="H52" i="1"/>
  <c r="I53" i="1"/>
  <c r="H53" i="1"/>
  <c r="F53" i="1"/>
  <c r="G53" i="1"/>
  <c r="I54" i="1"/>
  <c r="H54" i="1"/>
  <c r="F54" i="1"/>
  <c r="G54" i="1"/>
  <c r="I55" i="1"/>
  <c r="H55" i="1"/>
  <c r="I56" i="1"/>
  <c r="H56" i="1"/>
  <c r="F56" i="1"/>
  <c r="G56" i="1"/>
  <c r="I57" i="1"/>
  <c r="H57" i="1"/>
  <c r="I58" i="1"/>
  <c r="F58" i="1"/>
  <c r="G58" i="1"/>
  <c r="I59" i="1"/>
  <c r="H59" i="1"/>
  <c r="I60" i="1"/>
  <c r="H60" i="1"/>
  <c r="F60" i="1"/>
  <c r="G60" i="1"/>
  <c r="I61" i="1"/>
  <c r="H61" i="1"/>
  <c r="I62" i="1"/>
  <c r="H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8" i="1"/>
  <c r="F61" i="1"/>
  <c r="G61" i="1"/>
  <c r="F59" i="1"/>
  <c r="G59" i="1"/>
  <c r="F57" i="1"/>
  <c r="G57" i="1"/>
  <c r="F55" i="1"/>
  <c r="G55" i="1"/>
  <c r="F52" i="1"/>
  <c r="G52" i="1"/>
  <c r="F51" i="1"/>
  <c r="G51" i="1"/>
  <c r="F50" i="1"/>
  <c r="G50" i="1"/>
  <c r="F49" i="1"/>
  <c r="G49" i="1"/>
  <c r="F48" i="1"/>
  <c r="G48" i="1"/>
  <c r="F47" i="1"/>
  <c r="G47" i="1"/>
  <c r="F46" i="1"/>
  <c r="G46" i="1"/>
  <c r="F45" i="1"/>
  <c r="G45" i="1"/>
  <c r="F44" i="1"/>
  <c r="G44" i="1"/>
  <c r="F43" i="1"/>
  <c r="G43" i="1"/>
  <c r="F42" i="1"/>
  <c r="G42" i="1"/>
  <c r="F41" i="1"/>
  <c r="G41" i="1"/>
  <c r="F40" i="1"/>
  <c r="G40" i="1"/>
  <c r="F39" i="1"/>
  <c r="G39" i="1"/>
  <c r="F38" i="1"/>
  <c r="G38" i="1"/>
  <c r="F37" i="1"/>
  <c r="G37" i="1"/>
  <c r="F36" i="1"/>
  <c r="G36" i="1"/>
  <c r="F35" i="1"/>
  <c r="G35" i="1"/>
  <c r="F34" i="1"/>
  <c r="G34" i="1"/>
  <c r="F33" i="1"/>
  <c r="G33" i="1"/>
  <c r="F32" i="1"/>
  <c r="G32" i="1"/>
  <c r="F31" i="1"/>
  <c r="G31" i="1"/>
  <c r="H31" i="1"/>
  <c r="F30" i="1"/>
  <c r="G30" i="1"/>
  <c r="F29" i="1"/>
  <c r="G29" i="1"/>
  <c r="F28" i="1"/>
  <c r="G28" i="1"/>
  <c r="F27" i="1"/>
  <c r="G27" i="1"/>
  <c r="F26" i="1"/>
  <c r="G26" i="1"/>
  <c r="F25" i="1"/>
  <c r="G25" i="1"/>
  <c r="F24" i="1"/>
  <c r="G24" i="1"/>
  <c r="F23" i="1"/>
  <c r="G23" i="1"/>
  <c r="H23" i="1"/>
  <c r="F22" i="1"/>
  <c r="G22" i="1"/>
  <c r="F21" i="1"/>
  <c r="G21" i="1"/>
  <c r="F19" i="1"/>
  <c r="G19" i="1"/>
  <c r="A18" i="1"/>
  <c r="F18" i="1"/>
  <c r="G18" i="1"/>
  <c r="F17" i="1"/>
  <c r="G17"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A19" i="1"/>
  <c r="A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0" i="1"/>
  <c r="G10" i="1"/>
  <c r="H10" i="1"/>
  <c r="H11" i="1"/>
  <c r="F11" i="1"/>
  <c r="G11" i="1"/>
  <c r="H12" i="1"/>
  <c r="F12" i="1"/>
  <c r="G12" i="1"/>
  <c r="H13" i="1"/>
  <c r="F13" i="1"/>
  <c r="G13" i="1"/>
  <c r="H14" i="1"/>
  <c r="F14" i="1"/>
  <c r="G14" i="1"/>
  <c r="F15" i="1"/>
  <c r="G15" i="1"/>
  <c r="H15" i="1"/>
  <c r="F16" i="1"/>
  <c r="G16" i="1"/>
  <c r="H16" i="1"/>
</calcChain>
</file>

<file path=xl/sharedStrings.xml><?xml version="1.0" encoding="utf-8"?>
<sst xmlns="http://schemas.openxmlformats.org/spreadsheetml/2006/main" count="373" uniqueCount="194">
  <si>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</si>
  <si>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</si>
  <si>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</si>
  <si>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</si>
  <si>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</si>
  <si>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</si>
  <si>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</si>
  <si>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</si>
  <si>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</si>
  <si>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</si>
  <si>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</si>
  <si>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</si>
  <si>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</si>
  <si>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</si>
  <si>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</si>
  <si>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</si>
  <si>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</si>
  <si>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</si>
  <si>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</si>
  <si>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</si>
  <si>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</si>
  <si>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</si>
  <si>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</si>
  <si>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</si>
  <si>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</si>
  <si>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</si>
  <si>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</si>
  <si>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</si>
  <si>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</si>
  <si>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</si>
  <si>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</si>
  <si>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</si>
  <si>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</si>
  <si>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</si>
  <si>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</si>
  <si>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</si>
  <si>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</si>
  <si>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</si>
  <si>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</si>
  <si>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</si>
  <si>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</si>
  <si>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</si>
  <si>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</si>
  <si>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</si>
  <si>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</si>
  <si>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</si>
  <si>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</si>
  <si>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</si>
  <si>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</si>
  <si>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</si>
  <si>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</si>
  <si>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</si>
  <si>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</si>
  <si>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</si>
  <si>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</si>
  <si>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</si>
  <si>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</si>
  <si>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</si>
  <si>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</si>
  <si>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</si>
  <si>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</si>
  <si>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</si>
  <si>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</si>
  <si>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</si>
  <si>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</si>
  <si>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</si>
  <si>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</si>
  <si>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</si>
  <si>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</si>
  <si>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</si>
  <si>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</si>
  <si>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</si>
  <si>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</si>
  <si>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</si>
  <si>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</si>
  <si>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</si>
  <si>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</si>
  <si>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</si>
  <si>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</si>
  <si>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</si>
  <si>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</si>
  <si>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</si>
  <si>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</si>
  <si>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</si>
  <si>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</si>
  <si>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</si>
  <si>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</si>
  <si>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</si>
  <si>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</si>
  <si>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</si>
  <si>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</si>
  <si>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</si>
  <si>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</si>
  <si>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</si>
  <si>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</si>
  <si>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</si>
  <si>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</si>
  <si>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</si>
  <si>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</si>
  <si>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</si>
  <si>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</si>
  <si>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</si>
  <si>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</si>
  <si>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</si>
  <si>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</si>
  <si>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</si>
  <si>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</si>
  <si>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</si>
  <si>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</si>
  <si>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</si>
  <si>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</si>
  <si>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</si>
  <si>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</si>
  <si>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</si>
  <si>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</si>
  <si>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</si>
  <si>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</si>
  <si>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</si>
  <si>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</si>
  <si>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</si>
  <si>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</si>
  <si>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</si>
  <si>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</si>
  <si>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</si>
  <si>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</si>
  <si>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</si>
  <si>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</si>
  <si>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</si>
  <si>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</si>
  <si>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</si>
  <si>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</si>
  <si>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</si>
  <si>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</si>
  <si>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</si>
  <si>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</si>
  <si>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</si>
  <si>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</si>
  <si>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</si>
  <si>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</si>
  <si>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</si>
  <si>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</si>
  <si>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</si>
  <si>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</si>
  <si>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</si>
  <si>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</si>
  <si>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</si>
  <si>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</si>
  <si>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</si>
  <si>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</si>
  <si>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</si>
  <si>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</si>
  <si>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</si>
  <si>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</si>
  <si>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</si>
  <si>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</si>
  <si>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</si>
  <si>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</si>
  <si>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</si>
  <si>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</si>
  <si>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</si>
  <si>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</si>
  <si>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</si>
  <si>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</si>
  <si>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</si>
  <si>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</si>
  <si>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</si>
  <si>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</si>
  <si>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</si>
  <si>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</si>
  <si>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</si>
  <si>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</si>
  <si>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</si>
  <si>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</si>
  <si>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</si>
  <si>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</si>
  <si>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</si>
  <si>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</si>
  <si>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</si>
  <si>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</si>
  <si>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</si>
  <si>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</si>
  <si>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</si>
  <si>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</si>
  <si>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</si>
  <si>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</si>
  <si>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</si>
  <si>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</si>
  <si>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</si>
  <si>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MA_10_06_CO_REC60</t>
  </si>
  <si>
    <t>Adriana Ma. Pachón</t>
  </si>
  <si>
    <t>La estadística y la combinatoria</t>
  </si>
  <si>
    <t xml:space="preserve">Shutterstock: 379180711
Pregunta 4
</t>
  </si>
  <si>
    <t xml:space="preserve">
Shutterstock:  93088627
(Omitir el código de la segunda columna)
Pregunta 6
</t>
  </si>
  <si>
    <t xml:space="preserve">Shutterstock: 263091443
Pregunta 8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</si>
</sst>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571500</xdr:colOff>
      <xdr:row>9</xdr:row>
      <xdr:rowOff>107157</xdr:rowOff>
    </xdr:from>
    <xdr:to>
      <xdr:col>10</xdr:col>
      <xdr:colOff>2708058</xdr:colOff>
      <xdr:row>9</xdr:row>
      <xdr:rowOff>2333626</xdr:rowOff>
    </xdr:to>
    <xdr:pic>
      <xdr:nvPicPr>
        <xdr:cNvPr id="2" name="Imagen 1" descr="Hygiene Icon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18781" y="2262188"/>
          <a:ext cx="2136558" cy="22264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345281</xdr:colOff>
      <xdr:row>10</xdr:row>
      <xdr:rowOff>166688</xdr:rowOff>
    </xdr:from>
    <xdr:to>
      <xdr:col>10</xdr:col>
      <xdr:colOff>3059906</xdr:colOff>
      <xdr:row>10</xdr:row>
      <xdr:rowOff>2094705</xdr:rowOff>
    </xdr:to>
    <xdr:pic>
      <xdr:nvPicPr>
        <xdr:cNvPr id="3" name="Imagen 2" descr="http://thumb101.shutterstock.com/display_pic_with_logo/303100/303100,1326899082,3/stock-photo-pollen-allergy-girl-sneezing-in-a-field-of-flowers-93088627.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692562" y="4857751"/>
          <a:ext cx="2714625" cy="19280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154782</xdr:colOff>
      <xdr:row>11</xdr:row>
      <xdr:rowOff>428625</xdr:rowOff>
    </xdr:from>
    <xdr:to>
      <xdr:col>10</xdr:col>
      <xdr:colOff>2083595</xdr:colOff>
      <xdr:row>11</xdr:row>
      <xdr:rowOff>2269472</xdr:rowOff>
    </xdr:to>
    <xdr:pic>
      <xdr:nvPicPr>
        <xdr:cNvPr id="5" name="Imagen 4" descr="http://thumb101.shutterstock.com/display_pic_with_logo/2167259/263091443/stock-photo-large-group-of-people-seen-from-above-gathered-together-in-the-shape-of-a-pie-chart-263091443.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502063" y="7346156"/>
          <a:ext cx="1928813" cy="18408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4</xdr:col>
          <xdr:colOff>0</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hutterstock.com/pic-117250627/stock-vector-sick-man-surrounded-by-pills-layered-eps-vector-illustration.html?src=aiCW15umIqs3d23HJGd2yQ-1-40" TargetMode="External"/><Relationship Id="rId1" Type="http://schemas.openxmlformats.org/officeDocument/2006/relationships/hyperlink" Target="http://www.shutterstock.com/pic-379180711/stock-vector-hygiene-icon.html?src=9QeztuiEyBhNbhud7Wb-wg-1-0"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2" activePane="bottomLeft" state="frozen"/>
      <selection pane="bottomLeft" activeCell="D13" sqref="D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9.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6" t="s">
        <v>21</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10</v>
      </c>
      <c r="D3" s="89"/>
      <c r="F3" s="81"/>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190</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189</v>
      </c>
      <c r="D5" s="91"/>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99.5" customHeight="1" x14ac:dyDescent="0.25">
      <c r="A10" s="12" t="str">
        <f>IF(OR(B10&lt;&gt;"",J10&lt;&gt;""),"IMG01","")</f>
        <v>IMG01</v>
      </c>
      <c r="B10" s="77">
        <v>379180711</v>
      </c>
      <c r="C10" s="20" t="str">
        <f t="shared" ref="C10:C41" si="0">IF(OR(B10&lt;&gt;"",J10&lt;&gt;""),IF($G$4="Recurso",CONCATENATE($G$4," ",$G$5),$G$4),"")</f>
        <v>Recurso M101</v>
      </c>
      <c r="D10" s="63" t="s">
        <v>187</v>
      </c>
      <c r="E10" s="63" t="s">
        <v>155</v>
      </c>
      <c r="F10" s="13" t="str">
        <f t="shared" ref="F10" ca="1" si="1">IF(OR(B10&lt;&gt;"",J10&lt;&gt;""),CONCATENATE($C$7,"_",$A10,IF($G$4="Cuaderno de Estudio","_small",CONCATENATE(IF(I10="","","n"),IF(LEFT($G$5,1)="F",".jpg",".png")))),"")</f>
        <v>MA_10_06_CO_REC60_IMG01n.png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MA_10_06_CO_REC60_IMG01a.png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191</v>
      </c>
      <c r="K10"/>
      <c r="O10" s="2" t="str">
        <f>'Definición técnica de imagenes'!A12</f>
        <v>M12D</v>
      </c>
    </row>
    <row r="11" spans="1:16" s="11" customFormat="1" ht="175.5" customHeight="1" x14ac:dyDescent="0.25">
      <c r="A11" s="12" t="str">
        <f>IF(OR(B11&lt;&gt;"",J11&lt;&gt;""),CONCATENATE(LEFT(A10,3),IF(MID(A10,4,2)+1&lt;10,CONCATENATE("0",MID(A10,4,2)+1))),"")</f>
        <v>IMG02</v>
      </c>
      <c r="B11" s="77">
        <v>117250627</v>
      </c>
      <c r="C11" s="20" t="str">
        <f>IF(OR(B11&lt;&gt;"",J11&lt;&gt;""),IF($G$4="Recurso",CONCATENATE($G$4," ",$G$5),$G$4),"")</f>
        <v>Recurso M101</v>
      </c>
      <c r="D11" s="63" t="s">
        <v>187</v>
      </c>
      <c r="E11" s="63" t="s">
        <v>155</v>
      </c>
      <c r="F11" s="13" t="str">
        <f ca="1">IF(OR(B11&lt;&gt;"",J11&lt;&gt;""),CONCATENATE($C$7,"_",$A11,IF($G$4="Cuaderno de Estudio","_small",CONCATENATE(IF(I11="","","n"),IF(LEFT($G$5,1)="F",".jpg",".png")))),"")</f>
        <v>MA_10_06_CO_REC60_IMG02n.png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ca="1">IF(AND(I11&lt;&gt;"",I11&lt;&gt;0),IF(OR(B11&lt;&gt;"",J11&lt;&gt;""),CONCATENATE($C$7,"_",$A11,IF($G$4="Cuaderno de Estudio","_zoom",CONCATENATE("a",IF(LEFT($G$5,1)="F",".jpg",".png")))),""),"")</f>
        <v>MA_10_06_CO_REC60_IMG02a.png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c r="O11" s="2" t="str">
        <f>'Definición técnica de imagenes'!A13</f>
        <v>M101</v>
      </c>
    </row>
    <row r="12" spans="1:16" s="11" customFormat="1" ht="208.5" customHeight="1" x14ac:dyDescent="0.25">
      <c r="A12" s="12" t="str">
        <f t="shared" ref="A12:A18" si="3">IF(OR(B12&lt;&gt;"",J12&lt;&gt;""),CONCATENATE(LEFT(A11,3),IF(MID(A11,4,2)+1&lt;10,CONCATENATE("0",MID(A11,4,2)+1))),"")</f>
        <v>IMG03</v>
      </c>
      <c r="B12" s="62">
        <v>263091443</v>
      </c>
      <c r="C12" s="20" t="str">
        <f t="shared" si="0"/>
        <v>Recurso M101</v>
      </c>
      <c r="D12" s="63" t="s">
        <v>187</v>
      </c>
      <c r="E12" s="63" t="s">
        <v>155</v>
      </c>
      <c r="F12" s="13" t="str">
        <f t="shared" ref="F12:F74" ca="1" si="4">IF(OR(B12&lt;&gt;"",J12&lt;&gt;""),CONCATENATE($C$7,"_",$A12,IF($G$4="Cuaderno de Estudio","_small",CONCATENATE(IF(I12="","","n"),IF(LEFT($G$5,1)="F",".jpg",".png")))),"")</f>
        <v>MA_10_06_CO_REC60_IMG03n.png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ref="H12:H74" ca="1" si="5">IF(AND(I12&lt;&gt;"",I12&lt;&gt;0),IF(OR(B12&lt;&gt;"",J12&lt;&gt;""),CONCATENATE($C$7,"_",$A12,IF($G$4="Cuaderno de Estudio","_zoom",CONCATENATE("a",IF(LEFT($G$5,1)="F",".jpg",".png")))),""),"")</f>
        <v>MA_10_06_CO_REC60_IMG03a.png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c r="O12" s="2" t="str">
        <f>'Definición técnica de imagenes'!A18</f>
        <v>Diaporama F1</v>
      </c>
    </row>
    <row r="13" spans="1:16" s="11" customFormat="1" ht="95.25" customHeight="1" x14ac:dyDescent="0.25">
      <c r="A13" s="12" t="str">
        <f t="shared" si="3"/>
        <v>IMG04</v>
      </c>
      <c r="B13" s="78">
        <v>385335934</v>
      </c>
      <c r="C13" s="20" t="str">
        <f t="shared" si="0"/>
        <v>Recurso M101</v>
      </c>
      <c r="D13" s="63"/>
      <c r="E13" s="63"/>
      <c r="F13" s="13" t="e">
        <f t="shared" ca="1" si="4"/>
        <v>#N/A</v>
      </c>
      <c r="G13" s="13" t="e">
        <f ca="1">IF($F13&lt;&gt;"",IF($G$4="Recurso",VLOOKUP($E13,OFFSET('Definición técnica de imagenes'!$A$1,MATCH($G$5,'Definición técnica de imagenes'!$A$1:$A$104,0)-1,1,COUNTIF('Definición técnica de imagenes'!$A$3:$A$102,$G$5),5),5,FALSE),'Definición técnica de imagenes'!$F$16),"")</f>
        <v>#N/A</v>
      </c>
      <c r="H13" s="13" t="e">
        <f t="shared" ca="1" si="5"/>
        <v>#N/A</v>
      </c>
      <c r="I13" s="13" t="e">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#N/A</v>
      </c>
      <c r="J13" s="64"/>
      <c r="K13" s="64"/>
      <c r="O13" s="2" t="str">
        <f>'Definición técnica de imagenes'!A19</f>
        <v>F4</v>
      </c>
    </row>
    <row r="14" spans="1:16" s="11" customFormat="1" ht="217.5"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6"/>
      <c r="O14" s="2" t="str">
        <f>'Definición técnica de imagenes'!A22</f>
        <v>F6</v>
      </c>
    </row>
    <row r="15" spans="1:16" s="11" customFormat="1" ht="79.5"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c r="K15" s="66"/>
      <c r="O15" s="2" t="str">
        <f>'Definición técnica de imagenes'!A24</f>
        <v>F6B</v>
      </c>
    </row>
    <row r="16" spans="1:16" s="11" customFormat="1" ht="90.75"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4"/>
      <c r="K16" s="67"/>
      <c r="O16" s="2" t="str">
        <f>'Definición técnica de imagenes'!A25</f>
        <v>F7</v>
      </c>
    </row>
    <row r="17" spans="1:15" s="11" customFormat="1" ht="77.2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4"/>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4"/>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4"/>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4"/>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4"/>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4"/>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4"/>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4"/>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379180711/stock-vector-hygiene-icon.html?src=9QeztuiEyBhNbhud7Wb-wg-1-0"/>
    <hyperlink ref="B11" r:id="rId2" display="http://www.shutterstock.com/pic-117250627/stock-vector-sick-man-surrounded-by-pills-layered-eps-vector-illustration.html?src=aiCW15umIqs3d23HJGd2yQ-1-40"/>
  </hyperlinks>
  <pageMargins left="0.75" right="0.75" top="1" bottom="1" header="0.5" footer="0.5"/>
  <pageSetup orientation="portrait" horizontalDpi="4294967292" verticalDpi="4294967292" r:id="rId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zoomScale="85" zoomScaleNormal="85"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4</xdr:col>
                    <xdr:colOff>0</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69"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2016-07-12T16:10:55Z</dcterms:modified>
</cp:coreProperties>
</file>