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1\"/>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2" i="1" l="1"/>
  <c r="F12" i="1"/>
  <c r="G12" i="1"/>
  <c r="C11" i="1"/>
  <c r="F11" i="1"/>
  <c r="G11" i="1"/>
  <c r="C10" i="1"/>
  <c r="I10" i="1"/>
  <c r="F10" i="1"/>
  <c r="G10" i="1"/>
  <c r="H10"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21" i="2"/>
  <c r="I21" i="2"/>
  <c r="J21" i="2"/>
  <c r="K45" i="2"/>
  <c r="D17" i="2"/>
  <c r="D18" i="2"/>
  <c r="D5" i="2"/>
  <c r="D7" i="2"/>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5" i="1"/>
</calcChain>
</file>

<file path=xl/sharedStrings.xml><?xml version="1.0" encoding="utf-8"?>
<sst xmlns="http://schemas.openxmlformats.org/spreadsheetml/2006/main" count="233" uniqueCount="156">
  <si>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</si>
  <si>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</si>
  <si>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</si>
  <si>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</si>
  <si>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</si>
  <si>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</si>
  <si>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</si>
  <si>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</si>
  <si>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</si>
  <si>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</si>
  <si>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</si>
  <si>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</si>
  <si>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</si>
  <si>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</si>
  <si>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</si>
  <si>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</si>
  <si>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</si>
  <si>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</si>
  <si>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</si>
  <si>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</si>
  <si>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</si>
  <si>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</si>
  <si>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</si>
  <si>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</si>
  <si>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</si>
  <si>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</si>
  <si>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</si>
  <si>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</si>
  <si>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</si>
  <si>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</si>
  <si>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</si>
  <si>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</si>
  <si>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</si>
  <si>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</si>
  <si>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</si>
  <si>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</si>
  <si>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</si>
  <si>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</si>
  <si>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</si>
  <si>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</si>
  <si>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</si>
  <si>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</si>
  <si>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</si>
  <si>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</si>
  <si>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</si>
  <si>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</si>
  <si>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</si>
  <si>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</si>
  <si>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</si>
  <si>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</si>
  <si>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</si>
  <si>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</si>
  <si>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</si>
  <si>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</si>
  <si>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</si>
  <si>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</si>
  <si>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</si>
  <si>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</si>
  <si>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</si>
  <si>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</si>
  <si>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</si>
  <si>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</si>
  <si>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</si>
  <si>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</si>
  <si>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</si>
  <si>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</si>
  <si>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</si>
  <si>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</si>
  <si>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</si>
  <si>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</si>
  <si>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</si>
  <si>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</si>
  <si>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</si>
  <si>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</si>
  <si>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</si>
  <si>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</si>
  <si>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</si>
  <si>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</si>
  <si>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</si>
  <si>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</si>
  <si>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</si>
  <si>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</si>
  <si>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</si>
  <si>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</si>
  <si>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</si>
  <si>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</si>
  <si>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</si>
  <si>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</si>
  <si>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</si>
  <si>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</si>
  <si>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</si>
  <si>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</si>
  <si>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</si>
  <si>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</si>
  <si>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</si>
  <si>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</si>
  <si>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</si>
  <si>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</si>
  <si>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</si>
  <si>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</si>
  <si>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</si>
  <si>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</si>
  <si>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</si>
  <si>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</si>
  <si>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</si>
  <si>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</si>
  <si>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</si>
  <si>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</si>
  <si>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</si>
  <si>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</si>
  <si>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</si>
  <si>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</si>
  <si>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</si>
  <si>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</si>
  <si>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</si>
  <si>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</si>
  <si>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</si>
  <si>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</si>
  <si>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</si>
  <si>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</si>
  <si>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</si>
  <si>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</si>
  <si>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</si>
  <si>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</si>
  <si>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</si>
  <si>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</si>
  <si>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</si>
  <si>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</si>
  <si>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</si>
  <si>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</si>
  <si>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</si>
  <si>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</si>
  <si>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</si>
  <si>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</si>
  <si>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</si>
  <si>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</si>
  <si>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</si>
  <si>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</si>
  <si>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</si>
  <si>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</si>
  <si>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</si>
  <si>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</si>
  <si>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</si>
  <si>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</si>
  <si>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</si>
  <si>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</si>
  <si>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</si>
  <si>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IMG02</t>
  </si>
  <si>
    <t>Números Reales</t>
  </si>
  <si>
    <t>Cristhian Bello</t>
  </si>
  <si>
    <t>MA_11_01_CO</t>
  </si>
  <si>
    <t>F1</t>
  </si>
  <si>
    <t>IMG03</t>
  </si>
  <si>
    <t>Unicamente el signo +</t>
  </si>
  <si>
    <t>Unicamente el signo x</t>
  </si>
  <si>
    <t>El signo por y el signo mas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</si>
</sst>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0" fillId="0" borderId="5" xfId="0" applyFont="1" applyBorder="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0" fillId="0" borderId="5" xfId="0" applyBorder="1"/>
    <xf numFmtId="0" fontId="6" fillId="0" borderId="5" xfId="0" applyFont="1" applyBorder="1" applyAlignment="1">
      <alignment horizontal="center" vertical="center" wrapText="1"/>
    </xf>
    <xf numFmtId="0" fontId="3" fillId="5" borderId="36" xfId="0" applyFont="1" applyFill="1" applyBorder="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952500</xdr:colOff>
          <xdr:row>9</xdr:row>
          <xdr:rowOff>149679</xdr:rowOff>
        </xdr:from>
        <xdr:to>
          <xdr:col>9</xdr:col>
          <xdr:colOff>2486025</xdr:colOff>
          <xdr:row>9</xdr:row>
          <xdr:rowOff>1692729</xdr:rowOff>
        </xdr:to>
        <xdr:sp macro="" textlink="">
          <xdr:nvSpPr>
            <xdr:cNvPr id="3126" name="Object 54" hidden="1">
              <a:extLst>
                <a:ext uri="{63B3BB69-23CF-44E3-9099-C40C66FF867C}">
                  <a14:compatExt spid="_x0000_s312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1265465</xdr:colOff>
          <xdr:row>10</xdr:row>
          <xdr:rowOff>244928</xdr:rowOff>
        </xdr:from>
        <xdr:to>
          <xdr:col>9</xdr:col>
          <xdr:colOff>2741840</xdr:colOff>
          <xdr:row>10</xdr:row>
          <xdr:rowOff>1730828</xdr:rowOff>
        </xdr:to>
        <xdr:sp macro="" textlink="">
          <xdr:nvSpPr>
            <xdr:cNvPr id="3127" name="Object 55" hidden="1">
              <a:extLst>
                <a:ext uri="{63B3BB69-23CF-44E3-9099-C40C66FF867C}">
                  <a14:compatExt spid="_x0000_s312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1673678</xdr:colOff>
          <xdr:row>11</xdr:row>
          <xdr:rowOff>136072</xdr:rowOff>
        </xdr:from>
        <xdr:to>
          <xdr:col>9</xdr:col>
          <xdr:colOff>3445328</xdr:colOff>
          <xdr:row>11</xdr:row>
          <xdr:rowOff>1707697</xdr:rowOff>
        </xdr:to>
        <xdr:sp macro="" textlink="">
          <xdr:nvSpPr>
            <xdr:cNvPr id="3128" name="Object 56" hidden="1">
              <a:extLst>
                <a:ext uri="{63B3BB69-23CF-44E3-9099-C40C66FF867C}">
                  <a14:compatExt spid="_x0000_s312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png"/><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68"/>
  <sheetViews>
    <sheetView showGridLines="0" tabSelected="1" topLeftCell="B1" zoomScale="70" zoomScaleNormal="70" zoomScalePageLayoutView="140" workbookViewId="0">
      <pane ySplit="9" topLeftCell="A10" activePane="bottomLeft" state="frozen"/>
      <selection pane="bottomLeft" activeCell="G5" sqref="G5"/>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4" t="s">
        <v>21</v>
      </c>
      <c r="D2" s="75"/>
      <c r="F2" s="67" t="s">
        <v>0</v>
      </c>
      <c r="G2" s="68"/>
      <c r="H2" s="42"/>
      <c r="I2" s="42"/>
      <c r="J2" s="16"/>
    </row>
    <row r="3" spans="1:16" ht="15.75" x14ac:dyDescent="0.25">
      <c r="A3" s="1"/>
      <c r="B3" s="4" t="s">
        <v>8</v>
      </c>
      <c r="C3" s="76">
        <v>11</v>
      </c>
      <c r="D3" s="77"/>
      <c r="F3" s="69"/>
      <c r="G3" s="70"/>
      <c r="H3" s="42"/>
      <c r="I3" s="42"/>
      <c r="J3" s="16"/>
    </row>
    <row r="4" spans="1:16" ht="16.5" x14ac:dyDescent="0.3">
      <c r="A4" s="1"/>
      <c r="B4" s="4" t="s">
        <v>54</v>
      </c>
      <c r="C4" s="76" t="s">
        <v>148</v>
      </c>
      <c r="D4" s="77"/>
      <c r="E4" s="5"/>
      <c r="F4" s="41" t="s">
        <v>55</v>
      </c>
      <c r="G4" s="40" t="s">
        <v>56</v>
      </c>
      <c r="H4" s="42"/>
      <c r="I4" s="42"/>
      <c r="J4" s="16"/>
      <c r="K4" s="16"/>
    </row>
    <row r="5" spans="1:16" ht="16.5" thickBot="1" x14ac:dyDescent="0.3">
      <c r="A5" s="1"/>
      <c r="B5" s="6" t="s">
        <v>1</v>
      </c>
      <c r="C5" s="78" t="s">
        <v>149</v>
      </c>
      <c r="D5" s="79"/>
      <c r="E5" s="5"/>
      <c r="F5" s="39" t="str">
        <f>IF(G4="Recurso","Motor del recurso","")</f>
        <v>Motor del recurso</v>
      </c>
      <c r="G5" s="39" t="s">
        <v>151</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150</v>
      </c>
      <c r="D7" s="25" t="s">
        <v>39</v>
      </c>
      <c r="F7" s="1"/>
      <c r="G7" s="1"/>
      <c r="H7" s="1"/>
      <c r="I7" s="1"/>
      <c r="J7" s="16"/>
      <c r="K7" s="16"/>
    </row>
    <row r="8" spans="1:16" s="9" customFormat="1" ht="16.5" thickBot="1" x14ac:dyDescent="0.3">
      <c r="A8" s="10"/>
      <c r="B8" s="10"/>
      <c r="C8" s="10"/>
      <c r="D8" s="11"/>
      <c r="E8" s="11"/>
      <c r="F8" s="71" t="s">
        <v>62</v>
      </c>
      <c r="G8" s="72"/>
      <c r="H8" s="72"/>
      <c r="I8" s="73"/>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100" t="s">
        <v>6</v>
      </c>
      <c r="K9" s="21" t="s">
        <v>7</v>
      </c>
    </row>
    <row r="10" spans="1:16" s="12" customFormat="1" ht="147.75" customHeight="1" x14ac:dyDescent="0.25">
      <c r="A10" s="13" t="s">
        <v>142</v>
      </c>
      <c r="B10" s="99">
        <v>246807346</v>
      </c>
      <c r="C10" s="22" t="str">
        <f>IF(OR(B10&lt;&gt;"",J10&lt;&gt;""),IF($G$4="Recurso",CONCATENATE($G$4," ",$G$5),$G$4),"")</f>
        <v>Recurso F1</v>
      </c>
      <c r="D10" s="14" t="s">
        <v>145</v>
      </c>
      <c r="E10" s="14" t="s">
        <v>146</v>
      </c>
      <c r="F10" s="14" t="str">
        <f t="shared" ref="F10" si="0">IF(OR(B10&lt;&gt;"",J10&lt;&gt;""),CONCATENATE($C$7,"_",$A10,IF($G$4="Cuaderno de Estudio","_small",CONCATENATE(IF(I10="","","n"),IF(LEFT($G$5,1)="F",".jpg",".png")))),"")</f>
        <v>MA_11_01_CO_IMG01.jpg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98"/>
      <c r="K10" s="66" t="s">
        <v>153</v>
      </c>
    </row>
    <row r="11" spans="1:16" s="12" customFormat="1" ht="147.75" customHeight="1" x14ac:dyDescent="0.25">
      <c r="A11" s="13" t="s">
        <v>147</v>
      </c>
      <c r="B11" s="99">
        <v>246807346</v>
      </c>
      <c r="C11" s="22" t="str">
        <f>IF(OR(B11&lt;&gt;"",J11&lt;&gt;""),IF($G$4="Recurso",CONCATENATE($G$4," ",$G$5),$G$4),"")</f>
        <v>Recurso F1</v>
      </c>
      <c r="D11" s="14" t="s">
        <v>145</v>
      </c>
      <c r="E11" s="14" t="s">
        <v>146</v>
      </c>
      <c r="F11" s="14" t="str">
        <f t="shared" ref="F11" si="1">IF(OR(B11&lt;&gt;"",J11&lt;&gt;""),CONCATENATE($C$7,"_",$A11,IF($G$4="Cuaderno de Estudio","_small",CONCATENATE(IF(I11="","","n"),IF(LEFT($G$5,1)="F",".jpg",".png")))),"")</f>
        <v>MA_11_01_CO_IMG02.jpg</v>
      </c>
      <c r="G11" s="14" t="str">
        <f>IF(F11&lt;&gt;"",IF($G$4="Recurso",IF(LEFT($G$5,1)="M",VLOOKUP($G$5,'Definición técnica de imagenes'!$A$3:$G$17,5,FALSE),IF($G$5="F1",'Definición técnica de imagenes'!$E$15,'Definición técnica de imagenes'!$F$13)),'Definición técnica de imagenes'!$E$16),"")</f>
        <v>950 x 608 px</v>
      </c>
      <c r="H11" s="14"/>
      <c r="I11" s="14"/>
      <c r="J11" s="98"/>
      <c r="K11" s="66" t="s">
        <v>154</v>
      </c>
    </row>
    <row r="12" spans="1:16" s="12" customFormat="1" ht="147.75" customHeight="1" x14ac:dyDescent="0.25">
      <c r="A12" s="13" t="s">
        <v>152</v>
      </c>
      <c r="B12" s="99">
        <v>246807346</v>
      </c>
      <c r="C12" s="22" t="str">
        <f>IF(OR(B12&lt;&gt;"",J12&lt;&gt;""),IF($G$4="Recurso",CONCATENATE($G$4," ",$G$5),$G$4),"")</f>
        <v>Recurso F1</v>
      </c>
      <c r="D12" s="14" t="s">
        <v>145</v>
      </c>
      <c r="E12" s="14" t="s">
        <v>146</v>
      </c>
      <c r="F12" s="14" t="str">
        <f t="shared" ref="F12" si="2">IF(OR(B12&lt;&gt;"",J12&lt;&gt;""),CONCATENATE($C$7,"_",$A12,IF($G$4="Cuaderno de Estudio","_small",CONCATENATE(IF(I12="","","n"),IF(LEFT($G$5,1)="F",".jpg",".png")))),"")</f>
        <v>MA_11_01_CO_IMG03.jpg</v>
      </c>
      <c r="G12" s="14" t="str">
        <f>IF(F12&lt;&gt;"",IF($G$4="Recurso",IF(LEFT($G$5,1)="M",VLOOKUP($G$5,'Definición técnica de imagenes'!$A$3:$G$17,5,FALSE),IF($G$5="F1",'Definición técnica de imagenes'!$E$15,'Definición técnica de imagenes'!$F$13)),'Definición técnica de imagenes'!$E$16),"")</f>
        <v>950 x 608 px</v>
      </c>
      <c r="H12" s="14"/>
      <c r="I12" s="14"/>
      <c r="J12" s="98"/>
      <c r="K12" s="66" t="s">
        <v>155</v>
      </c>
    </row>
    <row r="13" spans="1:16" s="12" customFormat="1" x14ac:dyDescent="0.25">
      <c r="A13" s="13"/>
      <c r="B13" s="22"/>
      <c r="C13" s="22"/>
      <c r="D13" s="14"/>
      <c r="E13" s="14"/>
      <c r="F13" s="14" t="str">
        <f t="shared" ref="F13:F17" si="3">IF(OR(B13&lt;&gt;"",J13&lt;&gt;""),CONCATENATE($C$7,"_",$A13,IF($G$4="Cuaderno de Estudio","_small",CONCATENATE(IF(I13="","","n"),IF(LEFT($G$5,1)="F",".jpg",".png")))),"")</f>
        <v/>
      </c>
      <c r="G13" s="14" t="str">
        <f>IF(F13&lt;&gt;"",IF($G$4="Recurso",IF(LEFT($G$5,1)="M",VLOOKUP($G$5,'Definición técnica de imagenes'!$A$3:$G$17,5,FALSE),IF($G$5="F1",'Definición técnica de imagenes'!$E$15,'Definición técnica de imagenes'!$F$13)),'Definición técnica de imagenes'!$E$16),"")</f>
        <v/>
      </c>
      <c r="H13" s="14" t="str">
        <f t="shared" ref="H13:H17" si="4">IF(AND(I13&lt;&gt;"",I13&lt;&gt;0),IF(OR(B13&lt;&gt;"",J13&lt;&gt;""),CONCATENATE($C$7,"_",$A13,IF($G$4="Cuaderno de Estudio","_zoom",CONCATENATE("a",IF(LEFT($G$5,1)="F",".jpg",".png")))),""),"")</f>
        <v/>
      </c>
      <c r="I13" s="14" t="str">
        <f>IF(OR(B13&lt;&gt;"",J13&lt;&gt;""),IF($G$4="Recurso",IF(LEFT($G$5,1)="M",IF(VLOOKUP($G$5,'Definición técnica de imagenes'!$A$3:$G$17,6,FALSE)=0,"",VLOOKUP($G$5,'Definición técnica de imagenes'!$A$3:$G$17,6,FALSE)),IF($G$5="F1","","")),'Definición técnica de imagenes'!$F$16),"")</f>
        <v/>
      </c>
      <c r="J13" s="14"/>
      <c r="K13" s="15"/>
    </row>
    <row r="14" spans="1:16" s="12" customFormat="1" x14ac:dyDescent="0.25">
      <c r="A14" s="13"/>
      <c r="B14" s="22"/>
      <c r="C14" s="22"/>
      <c r="D14" s="14"/>
      <c r="E14" s="14"/>
      <c r="F14" s="14" t="str">
        <f t="shared" si="3"/>
        <v/>
      </c>
      <c r="G14" s="14" t="str">
        <f>IF(F14&lt;&gt;"",IF($G$4="Recurso",IF(LEFT($G$5,1)="M",VLOOKUP($G$5,'Definición técnica de imagenes'!$A$3:$G$17,5,FALSE),IF($G$5="F1",'Definición técnica de imagenes'!$E$15,'Definición técnica de imagenes'!$F$13)),'Definición técnica de imagenes'!$E$16),"")</f>
        <v/>
      </c>
      <c r="H14" s="14" t="str">
        <f t="shared" si="4"/>
        <v/>
      </c>
      <c r="I14" s="14" t="str">
        <f>IF(OR(B14&lt;&gt;"",J14&lt;&gt;""),IF($G$4="Recurso",IF(LEFT($G$5,1)="M",IF(VLOOKUP($G$5,'Definición técnica de imagenes'!$A$3:$G$17,6,FALSE)=0,"",VLOOKUP($G$5,'Definición técnica de imagenes'!$A$3:$G$17,6,FALSE)),IF($G$5="F1","","")),'Definición técnica de imagenes'!$F$16),"")</f>
        <v/>
      </c>
      <c r="J14" s="14"/>
      <c r="K14" s="15"/>
    </row>
    <row r="15" spans="1:16" s="12" customFormat="1" x14ac:dyDescent="0.25">
      <c r="A15" s="13"/>
      <c r="B15" s="22"/>
      <c r="C15" s="22"/>
      <c r="D15" s="14"/>
      <c r="E15" s="14"/>
      <c r="F15" s="14" t="str">
        <f t="shared" si="3"/>
        <v/>
      </c>
      <c r="G15" s="14" t="str">
        <f>IF(F15&lt;&gt;"",IF($G$4="Recurso",IF(LEFT($G$5,1)="M",VLOOKUP($G$5,'Definición técnica de imagenes'!$A$3:$G$17,5,FALSE),IF($G$5="F1",'Definición técnica de imagenes'!$E$15,'Definición técnica de imagenes'!$F$13)),'Definición técnica de imagenes'!$E$16),"")</f>
        <v/>
      </c>
      <c r="H15" s="14" t="str">
        <f t="shared" si="4"/>
        <v/>
      </c>
      <c r="I15" s="14" t="str">
        <f>IF(OR(B15&lt;&gt;"",J15&lt;&gt;""),IF($G$4="Recurso",IF(LEFT($G$5,1)="M",IF(VLOOKUP($G$5,'Definición técnica de imagenes'!$A$3:$G$17,6,FALSE)=0,"",VLOOKUP($G$5,'Definición técnica de imagenes'!$A$3:$G$17,6,FALSE)),IF($G$5="F1","","")),'Definición técnica de imagenes'!$F$16),"")</f>
        <v/>
      </c>
      <c r="J15" s="14"/>
      <c r="K15" s="15"/>
    </row>
    <row r="16" spans="1:16" s="12" customFormat="1" x14ac:dyDescent="0.25">
      <c r="A16" s="13"/>
      <c r="B16" s="22"/>
      <c r="C16" s="22"/>
      <c r="D16" s="14"/>
      <c r="E16" s="14"/>
      <c r="F16" s="14" t="str">
        <f t="shared" si="3"/>
        <v/>
      </c>
      <c r="G16" s="14" t="str">
        <f>IF(F16&lt;&gt;"",IF($G$4="Recurso",IF(LEFT($G$5,1)="M",VLOOKUP($G$5,'Definición técnica de imagenes'!$A$3:$G$17,5,FALSE),IF($G$5="F1",'Definición técnica de imagenes'!$E$15,'Definición técnica de imagenes'!$F$13)),'Definición técnica de imagenes'!$E$16),"")</f>
        <v/>
      </c>
      <c r="H16" s="14" t="str">
        <f t="shared" si="4"/>
        <v/>
      </c>
      <c r="I16" s="14" t="str">
        <f>IF(OR(B16&lt;&gt;"",J16&lt;&gt;""),IF($G$4="Recurso",IF(LEFT($G$5,1)="M",IF(VLOOKUP($G$5,'Definición técnica de imagenes'!$A$3:$G$17,6,FALSE)=0,"",VLOOKUP($G$5,'Definición técnica de imagenes'!$A$3:$G$17,6,FALSE)),IF($G$5="F1","","")),'Definición técnica de imagenes'!$F$16),"")</f>
        <v/>
      </c>
      <c r="J16" s="14"/>
      <c r="K16" s="15"/>
    </row>
    <row r="17" spans="1:11" s="12" customFormat="1" x14ac:dyDescent="0.25">
      <c r="A17" s="13"/>
      <c r="B17" s="22"/>
      <c r="C17" s="22"/>
      <c r="D17" s="14"/>
      <c r="E17" s="14"/>
      <c r="F17" s="14" t="str">
        <f t="shared" si="3"/>
        <v/>
      </c>
      <c r="G17" s="14" t="str">
        <f>IF(F17&lt;&gt;"",IF($G$4="Recurso",IF(LEFT($G$5,1)="M",VLOOKUP($G$5,'Definición técnica de imagenes'!$A$3:$G$17,5,FALSE),IF($G$5="F1",'Definición técnica de imagenes'!$E$15,'Definición técnica de imagenes'!$F$13)),'Definición técnica de imagenes'!$E$16),"")</f>
        <v/>
      </c>
      <c r="H17" s="14" t="str">
        <f t="shared" si="4"/>
        <v/>
      </c>
      <c r="I17" s="14" t="str">
        <f>IF(OR(B17&lt;&gt;"",J17&lt;&gt;""),IF($G$4="Recurso",IF(LEFT($G$5,1)="M",IF(VLOOKUP($G$5,'Definición técnica de imagenes'!$A$3:$G$17,6,FALSE)=0,"",VLOOKUP($G$5,'Definición técnica de imagenes'!$A$3:$G$17,6,FALSE)),IF($G$5="F1","","")),'Definición técnica de imagenes'!$F$16),"")</f>
        <v/>
      </c>
      <c r="J17" s="14"/>
      <c r="K17" s="15"/>
    </row>
    <row r="18" spans="1:11" s="12" customFormat="1" x14ac:dyDescent="0.25">
      <c r="A18" s="13"/>
      <c r="B18" s="22"/>
      <c r="C18" s="22"/>
      <c r="D18" s="14"/>
      <c r="E18" s="14"/>
      <c r="F18" s="14" t="str">
        <f t="shared" ref="F18:F49" si="5">IF(OR(B18&lt;&gt;"",J18&lt;&gt;""),CONCATENATE($C$7,"_",$A18,IF($G$4="Cuaderno de Estudio","_small",CONCATENATE(IF(I18="","","n"),IF(LEFT($G$5,1)="F",".jpg",".png")))),"")</f>
        <v/>
      </c>
      <c r="G18" s="14" t="str">
        <f>IF(F18&lt;&gt;"",IF($G$4="Recurso",IF(LEFT($G$5,1)="M",VLOOKUP($G$5,'Definición técnica de imagenes'!$A$3:$G$17,5,FALSE),IF($G$5="F1",'Definición técnica de imagenes'!$E$15,'Definición técnica de imagenes'!$F$13)),'Definición técnica de imagenes'!$E$16),"")</f>
        <v/>
      </c>
      <c r="H18" s="14" t="str">
        <f t="shared" ref="H18:H49" si="6">IF(AND(I18&lt;&gt;"",I18&lt;&gt;0),IF(OR(B18&lt;&gt;"",J18&lt;&gt;""),CONCATENATE($C$7,"_",$A18,IF($G$4="Cuaderno de Estudio","_zoom",CONCATENATE("a",IF(LEFT($G$5,1)="F",".jpg",".png")))),""),"")</f>
        <v/>
      </c>
      <c r="I18" s="14" t="str">
        <f>IF(OR(B18&lt;&gt;"",J18&lt;&gt;""),IF($G$4="Recurso",IF(LEFT($G$5,1)="M",IF(VLOOKUP($G$5,'Definición técnica de imagenes'!$A$3:$G$17,6,FALSE)=0,"",VLOOKUP($G$5,'Definición técnica de imagenes'!$A$3:$G$17,6,FALSE)),IF($G$5="F1","","")),'Definición técnica de imagenes'!$F$16),"")</f>
        <v/>
      </c>
      <c r="J18" s="14"/>
      <c r="K18" s="15"/>
    </row>
    <row r="19" spans="1:11" s="12" customFormat="1" x14ac:dyDescent="0.25">
      <c r="A19" s="13"/>
      <c r="B19" s="22"/>
      <c r="C19" s="22"/>
      <c r="D19" s="14"/>
      <c r="E19" s="14"/>
      <c r="F19" s="14" t="str">
        <f t="shared" si="5"/>
        <v/>
      </c>
      <c r="G19" s="14" t="str">
        <f>IF(F19&lt;&gt;"",IF($G$4="Recurso",IF(LEFT($G$5,1)="M",VLOOKUP($G$5,'Definición técnica de imagenes'!$A$3:$G$17,5,FALSE),IF($G$5="F1",'Definición técnica de imagenes'!$E$15,'Definición técnica de imagenes'!$F$13)),'Definición técnica de imagenes'!$E$16),"")</f>
        <v/>
      </c>
      <c r="H19" s="14" t="str">
        <f t="shared" si="6"/>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c r="B20" s="22"/>
      <c r="C20" s="22"/>
      <c r="D20" s="14"/>
      <c r="E20" s="14"/>
      <c r="F20" s="14" t="str">
        <f t="shared" si="5"/>
        <v/>
      </c>
      <c r="G20" s="14" t="str">
        <f>IF(F20&lt;&gt;"",IF($G$4="Recurso",IF(LEFT($G$5,1)="M",VLOOKUP($G$5,'Definición técnica de imagenes'!$A$3:$G$17,5,FALSE),IF($G$5="F1",'Definición técnica de imagenes'!$E$15,'Definición técnica de imagenes'!$F$13)),'Definición técnica de imagenes'!$E$16),"")</f>
        <v/>
      </c>
      <c r="H20" s="14" t="str">
        <f t="shared" si="6"/>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c r="B21" s="22"/>
      <c r="C21" s="22"/>
      <c r="D21" s="14"/>
      <c r="E21" s="14"/>
      <c r="F21" s="14" t="str">
        <f t="shared" si="5"/>
        <v/>
      </c>
      <c r="G21" s="14" t="str">
        <f>IF(F21&lt;&gt;"",IF($G$4="Recurso",IF(LEFT($G$5,1)="M",VLOOKUP($G$5,'Definición técnica de imagenes'!$A$3:$G$17,5,FALSE),IF($G$5="F1",'Definición técnica de imagenes'!$E$15,'Definición técnica de imagenes'!$F$13)),'Definición técnica de imagenes'!$E$16),"")</f>
        <v/>
      </c>
      <c r="H21" s="14" t="str">
        <f t="shared" si="6"/>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13"/>
      <c r="C22" s="13"/>
      <c r="D22" s="14"/>
      <c r="E22" s="14"/>
      <c r="F22" s="14" t="str">
        <f t="shared" si="5"/>
        <v/>
      </c>
      <c r="G22" s="14" t="str">
        <f>IF(F22&lt;&gt;"",IF($G$4="Recurso",IF(LEFT($G$5,1)="M",VLOOKUP($G$5,'Definición técnica de imagenes'!$A$3:$G$17,5,FALSE),IF($G$5="F1",'Definición técnica de imagenes'!$E$15,'Definición técnica de imagenes'!$F$13)),'Definición técnica de imagenes'!$E$16),"")</f>
        <v/>
      </c>
      <c r="H22" s="14" t="str">
        <f t="shared" si="6"/>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13"/>
      <c r="C23" s="13"/>
      <c r="D23" s="14"/>
      <c r="E23" s="14"/>
      <c r="F23" s="14" t="str">
        <f t="shared" si="5"/>
        <v/>
      </c>
      <c r="G23" s="14" t="str">
        <f>IF(F23&lt;&gt;"",IF($G$4="Recurso",IF(LEFT($G$5,1)="M",VLOOKUP($G$5,'Definición técnica de imagenes'!$A$3:$G$17,5,FALSE),IF($G$5="F1",'Definición técnica de imagenes'!$E$15,'Definición técnica de imagenes'!$F$13)),'Definición técnica de imagenes'!$E$16),"")</f>
        <v/>
      </c>
      <c r="H23" s="14" t="str">
        <f t="shared" si="6"/>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13"/>
      <c r="C24" s="13"/>
      <c r="D24" s="14"/>
      <c r="E24" s="14"/>
      <c r="F24" s="14" t="str">
        <f t="shared" si="5"/>
        <v/>
      </c>
      <c r="G24" s="14" t="str">
        <f>IF(F24&lt;&gt;"",IF($G$4="Recurso",IF(LEFT($G$5,1)="M",VLOOKUP($G$5,'Definición técnica de imagenes'!$A$3:$G$17,5,FALSE),IF($G$5="F1",'Definición técnica de imagenes'!$E$15,'Definición técnica de imagenes'!$F$13)),'Definición técnica de imagenes'!$E$16),"")</f>
        <v/>
      </c>
      <c r="H24" s="14" t="str">
        <f t="shared" si="6"/>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13"/>
      <c r="C25" s="13"/>
      <c r="D25" s="14"/>
      <c r="E25" s="14"/>
      <c r="F25" s="14" t="str">
        <f t="shared" si="5"/>
        <v/>
      </c>
      <c r="G25" s="14" t="str">
        <f>IF(F25&lt;&gt;"",IF($G$4="Recurso",IF(LEFT($G$5,1)="M",VLOOKUP($G$5,'Definición técnica de imagenes'!$A$3:$G$17,5,FALSE),IF($G$5="F1",'Definición técnica de imagenes'!$E$15,'Definición técnica de imagenes'!$F$13)),'Definición técnica de imagenes'!$E$16),"")</f>
        <v/>
      </c>
      <c r="H25" s="14" t="str">
        <f t="shared" si="6"/>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5"/>
        <v/>
      </c>
      <c r="G26" s="14" t="str">
        <f>IF(F26&lt;&gt;"",IF($G$4="Recurso",IF(LEFT($G$5,1)="M",VLOOKUP($G$5,'Definición técnica de imagenes'!$A$3:$G$17,5,FALSE),IF($G$5="F1",'Definición técnica de imagenes'!$E$15,'Definición técnica de imagenes'!$F$13)),'Definición técnica de imagenes'!$E$16),"")</f>
        <v/>
      </c>
      <c r="H26" s="14" t="str">
        <f t="shared" si="6"/>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5"/>
        <v/>
      </c>
      <c r="G27" s="14" t="str">
        <f>IF(F27&lt;&gt;"",IF($G$4="Recurso",IF(LEFT($G$5,1)="M",VLOOKUP($G$5,'Definición técnica de imagenes'!$A$3:$G$17,5,FALSE),IF($G$5="F1",'Definición técnica de imagenes'!$E$15,'Definición técnica de imagenes'!$F$13)),'Definición técnica de imagenes'!$E$16),"")</f>
        <v/>
      </c>
      <c r="H27" s="14" t="str">
        <f t="shared" si="6"/>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5"/>
        <v/>
      </c>
      <c r="G28" s="14" t="str">
        <f>IF(F28&lt;&gt;"",IF($G$4="Recurso",IF(LEFT($G$5,1)="M",VLOOKUP($G$5,'Definición técnica de imagenes'!$A$3:$G$17,5,FALSE),IF($G$5="F1",'Definición técnica de imagenes'!$E$15,'Definición técnica de imagenes'!$F$13)),'Definición técnica de imagenes'!$E$16),"")</f>
        <v/>
      </c>
      <c r="H28" s="14" t="str">
        <f t="shared" si="6"/>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5"/>
        <v/>
      </c>
      <c r="G29" s="14" t="str">
        <f>IF(F29&lt;&gt;"",IF($G$4="Recurso",IF(LEFT($G$5,1)="M",VLOOKUP($G$5,'Definición técnica de imagenes'!$A$3:$G$17,5,FALSE),IF($G$5="F1",'Definición técnica de imagenes'!$E$15,'Definición técnica de imagenes'!$F$13)),'Definición técnica de imagenes'!$E$16),"")</f>
        <v/>
      </c>
      <c r="H29" s="14" t="str">
        <f t="shared" si="6"/>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5"/>
        <v/>
      </c>
      <c r="G30" s="14" t="str">
        <f>IF(F30&lt;&gt;"",IF($G$4="Recurso",IF(LEFT($G$5,1)="M",VLOOKUP($G$5,'Definición técnica de imagenes'!$A$3:$G$17,5,FALSE),IF($G$5="F1",'Definición técnica de imagenes'!$E$15,'Definición técnica de imagenes'!$F$13)),'Definición técnica de imagenes'!$E$16),"")</f>
        <v/>
      </c>
      <c r="H30" s="14" t="str">
        <f t="shared" si="6"/>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5"/>
        <v/>
      </c>
      <c r="G31" s="14" t="str">
        <f>IF(F31&lt;&gt;"",IF($G$4="Recurso",IF(LEFT($G$5,1)="M",VLOOKUP($G$5,'Definición técnica de imagenes'!$A$3:$G$17,5,FALSE),IF($G$5="F1",'Definición técnica de imagenes'!$E$15,'Definición técnica de imagenes'!$F$13)),'Definición técnica de imagenes'!$E$16),"")</f>
        <v/>
      </c>
      <c r="H31" s="14" t="str">
        <f t="shared" si="6"/>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5"/>
        <v/>
      </c>
      <c r="G32" s="14" t="str">
        <f>IF(F32&lt;&gt;"",IF($G$4="Recurso",IF(LEFT($G$5,1)="M",VLOOKUP($G$5,'Definición técnica de imagenes'!$A$3:$G$17,5,FALSE),IF($G$5="F1",'Definición técnica de imagenes'!$E$15,'Definición técnica de imagenes'!$F$13)),'Definición técnica de imagenes'!$E$16),"")</f>
        <v/>
      </c>
      <c r="H32" s="14" t="str">
        <f t="shared" si="6"/>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5"/>
        <v/>
      </c>
      <c r="G33" s="14" t="str">
        <f>IF(F33&lt;&gt;"",IF($G$4="Recurso",IF(LEFT($G$5,1)="M",VLOOKUP($G$5,'Definición técnica de imagenes'!$A$3:$G$17,5,FALSE),IF($G$5="F1",'Definición técnica de imagenes'!$E$15,'Definición técnica de imagenes'!$F$13)),'Definición técnica de imagenes'!$E$16),"")</f>
        <v/>
      </c>
      <c r="H33" s="14" t="str">
        <f t="shared" si="6"/>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5"/>
        <v/>
      </c>
      <c r="G34" s="14" t="str">
        <f>IF(F34&lt;&gt;"",IF($G$4="Recurso",IF(LEFT($G$5,1)="M",VLOOKUP($G$5,'Definición técnica de imagenes'!$A$3:$G$17,5,FALSE),IF($G$5="F1",'Definición técnica de imagenes'!$E$15,'Definición técnica de imagenes'!$F$13)),'Definición técnica de imagenes'!$E$16),"")</f>
        <v/>
      </c>
      <c r="H34" s="14" t="str">
        <f t="shared" si="6"/>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5"/>
        <v/>
      </c>
      <c r="G35" s="14" t="str">
        <f>IF(F35&lt;&gt;"",IF($G$4="Recurso",IF(LEFT($G$5,1)="M",VLOOKUP($G$5,'Definición técnica de imagenes'!$A$3:$G$17,5,FALSE),IF($G$5="F1",'Definición técnica de imagenes'!$E$15,'Definición técnica de imagenes'!$F$13)),'Definición técnica de imagenes'!$E$16),"")</f>
        <v/>
      </c>
      <c r="H35" s="14" t="str">
        <f t="shared" si="6"/>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5"/>
        <v/>
      </c>
      <c r="G36" s="14" t="str">
        <f>IF(F36&lt;&gt;"",IF($G$4="Recurso",IF(LEFT($G$5,1)="M",VLOOKUP($G$5,'Definición técnica de imagenes'!$A$3:$G$17,5,FALSE),IF($G$5="F1",'Definición técnica de imagenes'!$E$15,'Definición técnica de imagenes'!$F$13)),'Definición técnica de imagenes'!$E$16),"")</f>
        <v/>
      </c>
      <c r="H36" s="14" t="str">
        <f t="shared" si="6"/>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5"/>
        <v/>
      </c>
      <c r="G37" s="14" t="str">
        <f>IF(F37&lt;&gt;"",IF($G$4="Recurso",IF(LEFT($G$5,1)="M",VLOOKUP($G$5,'Definición técnica de imagenes'!$A$3:$G$17,5,FALSE),IF($G$5="F1",'Definición técnica de imagenes'!$E$15,'Definición técnica de imagenes'!$F$13)),'Definición técnica de imagenes'!$E$16),"")</f>
        <v/>
      </c>
      <c r="H37" s="14" t="str">
        <f t="shared" si="6"/>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5"/>
        <v/>
      </c>
      <c r="G38" s="14" t="str">
        <f>IF(F38&lt;&gt;"",IF($G$4="Recurso",IF(LEFT($G$5,1)="M",VLOOKUP($G$5,'Definición técnica de imagenes'!$A$3:$G$17,5,FALSE),IF($G$5="F1",'Definición técnica de imagenes'!$E$15,'Definición técnica de imagenes'!$F$13)),'Definición técnica de imagenes'!$E$16),"")</f>
        <v/>
      </c>
      <c r="H38" s="14" t="str">
        <f t="shared" si="6"/>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5"/>
        <v/>
      </c>
      <c r="G39" s="14" t="str">
        <f>IF(F39&lt;&gt;"",IF($G$4="Recurso",IF(LEFT($G$5,1)="M",VLOOKUP($G$5,'Definición técnica de imagenes'!$A$3:$G$17,5,FALSE),IF($G$5="F1",'Definición técnica de imagenes'!$E$15,'Definición técnica de imagenes'!$F$13)),'Definición técnica de imagenes'!$E$16),"")</f>
        <v/>
      </c>
      <c r="H39" s="14" t="str">
        <f t="shared" si="6"/>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5"/>
        <v/>
      </c>
      <c r="G40" s="14" t="str">
        <f>IF(F40&lt;&gt;"",IF($G$4="Recurso",IF(LEFT($G$5,1)="M",VLOOKUP($G$5,'Definición técnica de imagenes'!$A$3:$G$17,5,FALSE),IF($G$5="F1",'Definición técnica de imagenes'!$E$15,'Definición técnica de imagenes'!$F$13)),'Definición técnica de imagenes'!$E$16),"")</f>
        <v/>
      </c>
      <c r="H40" s="14" t="str">
        <f t="shared" si="6"/>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5"/>
        <v/>
      </c>
      <c r="G41" s="14" t="str">
        <f>IF(F41&lt;&gt;"",IF($G$4="Recurso",IF(LEFT($G$5,1)="M",VLOOKUP($G$5,'Definición técnica de imagenes'!$A$3:$G$17,5,FALSE),IF($G$5="F1",'Definición técnica de imagenes'!$E$15,'Definición técnica de imagenes'!$F$13)),'Definición técnica de imagenes'!$E$16),"")</f>
        <v/>
      </c>
      <c r="H41" s="14" t="str">
        <f t="shared" si="6"/>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5"/>
        <v/>
      </c>
      <c r="G42" s="14" t="str">
        <f>IF(F42&lt;&gt;"",IF($G$4="Recurso",IF(LEFT($G$5,1)="M",VLOOKUP($G$5,'Definición técnica de imagenes'!$A$3:$G$17,5,FALSE),IF($G$5="F1",'Definición técnica de imagenes'!$E$15,'Definición técnica de imagenes'!$F$13)),'Definición técnica de imagenes'!$E$16),"")</f>
        <v/>
      </c>
      <c r="H42" s="14" t="str">
        <f t="shared" si="6"/>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5"/>
        <v/>
      </c>
      <c r="G43" s="14" t="str">
        <f>IF(F43&lt;&gt;"",IF($G$4="Recurso",IF(LEFT($G$5,1)="M",VLOOKUP($G$5,'Definición técnica de imagenes'!$A$3:$G$17,5,FALSE),IF($G$5="F1",'Definición técnica de imagenes'!$E$15,'Definición técnica de imagenes'!$F$13)),'Definición técnica de imagenes'!$E$16),"")</f>
        <v/>
      </c>
      <c r="H43" s="14" t="str">
        <f t="shared" si="6"/>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5"/>
        <v/>
      </c>
      <c r="G44" s="14" t="str">
        <f>IF(F44&lt;&gt;"",IF($G$4="Recurso",IF(LEFT($G$5,1)="M",VLOOKUP($G$5,'Definición técnica de imagenes'!$A$3:$G$17,5,FALSE),IF($G$5="F1",'Definición técnica de imagenes'!$E$15,'Definición técnica de imagenes'!$F$13)),'Definición técnica de imagenes'!$E$16),"")</f>
        <v/>
      </c>
      <c r="H44" s="14" t="str">
        <f t="shared" si="6"/>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5"/>
        <v/>
      </c>
      <c r="G45" s="14" t="str">
        <f>IF(F45&lt;&gt;"",IF($G$4="Recurso",IF(LEFT($G$5,1)="M",VLOOKUP($G$5,'Definición técnica de imagenes'!$A$3:$G$17,5,FALSE),IF($G$5="F1",'Definición técnica de imagenes'!$E$15,'Definición técnica de imagenes'!$F$13)),'Definición técnica de imagenes'!$E$16),"")</f>
        <v/>
      </c>
      <c r="H45" s="14" t="str">
        <f t="shared" si="6"/>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5"/>
        <v/>
      </c>
      <c r="G46" s="14" t="str">
        <f>IF(F46&lt;&gt;"",IF($G$4="Recurso",IF(LEFT($G$5,1)="M",VLOOKUP($G$5,'Definición técnica de imagenes'!$A$3:$G$17,5,FALSE),IF($G$5="F1",'Definición técnica de imagenes'!$E$15,'Definición técnica de imagenes'!$F$13)),'Definición técnica de imagenes'!$E$16),"")</f>
        <v/>
      </c>
      <c r="H46" s="14" t="str">
        <f t="shared" si="6"/>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5"/>
        <v/>
      </c>
      <c r="G47" s="14" t="str">
        <f>IF(F47&lt;&gt;"",IF($G$4="Recurso",IF(LEFT($G$5,1)="M",VLOOKUP($G$5,'Definición técnica de imagenes'!$A$3:$G$17,5,FALSE),IF($G$5="F1",'Definición técnica de imagenes'!$E$15,'Definición técnica de imagenes'!$F$13)),'Definición técnica de imagenes'!$E$16),"")</f>
        <v/>
      </c>
      <c r="H47" s="14" t="str">
        <f t="shared" si="6"/>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5"/>
        <v/>
      </c>
      <c r="G48" s="14" t="str">
        <f>IF(F48&lt;&gt;"",IF($G$4="Recurso",IF(LEFT($G$5,1)="M",VLOOKUP($G$5,'Definición técnica de imagenes'!$A$3:$G$17,5,FALSE),IF($G$5="F1",'Definición técnica de imagenes'!$E$15,'Definición técnica de imagenes'!$F$13)),'Definición técnica de imagenes'!$E$16),"")</f>
        <v/>
      </c>
      <c r="H48" s="14" t="str">
        <f t="shared" si="6"/>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5"/>
        <v/>
      </c>
      <c r="G49" s="14" t="str">
        <f>IF(F49&lt;&gt;"",IF($G$4="Recurso",IF(LEFT($G$5,1)="M",VLOOKUP($G$5,'Definición técnica de imagenes'!$A$3:$G$17,5,FALSE),IF($G$5="F1",'Definición técnica de imagenes'!$E$15,'Definición técnica de imagenes'!$F$13)),'Definición técnica de imagenes'!$E$16),"")</f>
        <v/>
      </c>
      <c r="H49" s="14" t="str">
        <f t="shared" si="6"/>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ref="F50:F68" si="7">IF(OR(B50&lt;&gt;"",J50&lt;&gt;""),CONCATENATE($C$7,"_",$A50,IF($G$4="Cuaderno de Estudio","_small",CONCATENATE(IF(I50="","","n"),IF(LEFT($G$5,1)="F",".jpg",".png")))),"")</f>
        <v/>
      </c>
      <c r="G50" s="14" t="str">
        <f>IF(F50&lt;&gt;"",IF($G$4="Recurso",IF(LEFT($G$5,1)="M",VLOOKUP($G$5,'Definición técnica de imagenes'!$A$3:$G$17,5,FALSE),IF($G$5="F1",'Definición técnica de imagenes'!$E$15,'Definición técnica de imagenes'!$F$13)),'Definición técnica de imagenes'!$E$16),"")</f>
        <v/>
      </c>
      <c r="H50" s="14" t="str">
        <f t="shared" ref="H50:H68" si="8">IF(AND(I50&lt;&gt;"",I50&lt;&gt;0),IF(OR(B50&lt;&gt;"",J50&lt;&gt;""),CONCATENATE($C$7,"_",$A50,IF($G$4="Cuaderno de Estudio","_zoom",CONCATENATE("a",IF(LEFT($G$5,1)="F",".jpg",".png")))),""),"")</f>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7"/>
        <v/>
      </c>
      <c r="G51" s="14" t="str">
        <f>IF(F51&lt;&gt;"",IF($G$4="Recurso",IF(LEFT($G$5,1)="M",VLOOKUP($G$5,'Definición técnica de imagenes'!$A$3:$G$17,5,FALSE),IF($G$5="F1",'Definición técnica de imagenes'!$E$15,'Definición técnica de imagenes'!$F$13)),'Definición técnica de imagenes'!$E$16),"")</f>
        <v/>
      </c>
      <c r="H51" s="14" t="str">
        <f t="shared" si="8"/>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7"/>
        <v/>
      </c>
      <c r="G52" s="14" t="str">
        <f>IF(F52&lt;&gt;"",IF($G$4="Recurso",IF(LEFT($G$5,1)="M",VLOOKUP($G$5,'Definición técnica de imagenes'!$A$3:$G$17,5,FALSE),IF($G$5="F1",'Definición técnica de imagenes'!$E$15,'Definición técnica de imagenes'!$F$13)),'Definición técnica de imagenes'!$E$16),"")</f>
        <v/>
      </c>
      <c r="H52" s="14" t="str">
        <f t="shared" si="8"/>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7"/>
        <v/>
      </c>
      <c r="G53" s="14" t="str">
        <f>IF(F53&lt;&gt;"",IF($G$4="Recurso",IF(LEFT($G$5,1)="M",VLOOKUP($G$5,'Definición técnica de imagenes'!$A$3:$G$17,5,FALSE),IF($G$5="F1",'Definición técnica de imagenes'!$E$15,'Definición técnica de imagenes'!$F$13)),'Definición técnica de imagenes'!$E$16),"")</f>
        <v/>
      </c>
      <c r="H53" s="14" t="str">
        <f t="shared" si="8"/>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si="7"/>
        <v/>
      </c>
      <c r="G54" s="14" t="str">
        <f>IF(F54&lt;&gt;"",IF($G$4="Recurso",IF(LEFT($G$5,1)="M",VLOOKUP($G$5,'Definición técnica de imagenes'!$A$3:$G$17,5,FALSE),IF($G$5="F1",'Definición técnica de imagenes'!$E$15,'Definición técnica de imagenes'!$F$13)),'Definición técnica de imagenes'!$E$16),"")</f>
        <v/>
      </c>
      <c r="H54" s="14" t="str">
        <f t="shared" si="8"/>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7"/>
        <v/>
      </c>
      <c r="G55" s="14" t="str">
        <f>IF(F55&lt;&gt;"",IF($G$4="Recurso",IF(LEFT($G$5,1)="M",VLOOKUP($G$5,'Definición técnica de imagenes'!$A$3:$G$17,5,FALSE),IF($G$5="F1",'Definición técnica de imagenes'!$E$15,'Definición técnica de imagenes'!$F$13)),'Definición técnica de imagenes'!$E$16),"")</f>
        <v/>
      </c>
      <c r="H55" s="14" t="str">
        <f t="shared" si="8"/>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7"/>
        <v/>
      </c>
      <c r="G56" s="14" t="str">
        <f>IF(F56&lt;&gt;"",IF($G$4="Recurso",IF(LEFT($G$5,1)="M",VLOOKUP($G$5,'Definición técnica de imagenes'!$A$3:$G$17,5,FALSE),IF($G$5="F1",'Definición técnica de imagenes'!$E$15,'Definición técnica de imagenes'!$F$13)),'Definición técnica de imagenes'!$E$16),"")</f>
        <v/>
      </c>
      <c r="H56" s="14" t="str">
        <f t="shared" si="8"/>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7"/>
        <v/>
      </c>
      <c r="G57" s="14" t="str">
        <f>IF(F57&lt;&gt;"",IF($G$4="Recurso",IF(LEFT($G$5,1)="M",VLOOKUP($G$5,'Definición técnica de imagenes'!$A$3:$G$17,5,FALSE),IF($G$5="F1",'Definición técnica de imagenes'!$E$15,'Definición técnica de imagenes'!$F$13)),'Definición técnica de imagenes'!$E$16),"")</f>
        <v/>
      </c>
      <c r="H57" s="14" t="str">
        <f t="shared" si="8"/>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7"/>
        <v/>
      </c>
      <c r="G58" s="14" t="str">
        <f>IF(F58&lt;&gt;"",IF($G$4="Recurso",IF(LEFT($G$5,1)="M",VLOOKUP($G$5,'Definición técnica de imagenes'!$A$3:$G$17,5,FALSE),IF($G$5="F1",'Definición técnica de imagenes'!$E$15,'Definición técnica de imagenes'!$F$13)),'Definición técnica de imagenes'!$E$16),"")</f>
        <v/>
      </c>
      <c r="H58" s="14" t="str">
        <f t="shared" si="8"/>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7"/>
        <v/>
      </c>
      <c r="G59" s="14" t="str">
        <f>IF(F59&lt;&gt;"",IF($G$4="Recurso",IF(LEFT($G$5,1)="M",VLOOKUP($G$5,'Definición técnica de imagenes'!$A$3:$G$17,5,FALSE),IF($G$5="F1",'Definición técnica de imagenes'!$E$15,'Definición técnica de imagenes'!$F$13)),'Definición técnica de imagenes'!$E$16),"")</f>
        <v/>
      </c>
      <c r="H59" s="14" t="str">
        <f t="shared" si="8"/>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7"/>
        <v/>
      </c>
      <c r="G60" s="14" t="str">
        <f>IF(F60&lt;&gt;"",IF($G$4="Recurso",IF(LEFT($G$5,1)="M",VLOOKUP($G$5,'Definición técnica de imagenes'!$A$3:$G$17,5,FALSE),IF($G$5="F1",'Definición técnica de imagenes'!$E$15,'Definición técnica de imagenes'!$F$13)),'Definición técnica de imagenes'!$E$16),"")</f>
        <v/>
      </c>
      <c r="H60" s="14" t="str">
        <f t="shared" si="8"/>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7"/>
        <v/>
      </c>
      <c r="G61" s="14" t="str">
        <f>IF(F61&lt;&gt;"",IF($G$4="Recurso",IF(LEFT($G$5,1)="M",VLOOKUP($G$5,'Definición técnica de imagenes'!$A$3:$G$17,5,FALSE),IF($G$5="F1",'Definición técnica de imagenes'!$E$15,'Definición técnica de imagenes'!$F$13)),'Definición técnica de imagenes'!$E$16),"")</f>
        <v/>
      </c>
      <c r="H61" s="14" t="str">
        <f t="shared" si="8"/>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7"/>
        <v/>
      </c>
      <c r="G62" s="14" t="str">
        <f>IF(F62&lt;&gt;"",IF($G$4="Recurso",IF(LEFT($G$5,1)="M",VLOOKUP($G$5,'Definición técnica de imagenes'!$A$3:$G$17,5,FALSE),IF($G$5="F1",'Definición técnica de imagenes'!$E$15,'Definición técnica de imagenes'!$F$13)),'Definición técnica de imagenes'!$E$16),"")</f>
        <v/>
      </c>
      <c r="H62" s="14" t="str">
        <f t="shared" si="8"/>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7"/>
        <v/>
      </c>
      <c r="G63" s="14" t="str">
        <f>IF(F63&lt;&gt;"",IF($G$4="Recurso",IF(LEFT($G$5,1)="M",VLOOKUP($G$5,'Definición técnica de imagenes'!$A$3:$G$17,5,FALSE),IF($G$5="F1",'Definición técnica de imagenes'!$E$15,'Definición técnica de imagenes'!$F$13)),'Definición técnica de imagenes'!$E$16),"")</f>
        <v/>
      </c>
      <c r="H63" s="14" t="str">
        <f t="shared" si="8"/>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7"/>
        <v/>
      </c>
      <c r="G64" s="14" t="str">
        <f>IF(F64&lt;&gt;"",IF($G$4="Recurso",IF(LEFT($G$5,1)="M",VLOOKUP($G$5,'Definición técnica de imagenes'!$A$3:$G$17,5,FALSE),IF($G$5="F1",'Definición técnica de imagenes'!$E$15,'Definición técnica de imagenes'!$F$13)),'Definición técnica de imagenes'!$E$16),"")</f>
        <v/>
      </c>
      <c r="H64" s="14" t="str">
        <f t="shared" si="8"/>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7"/>
        <v/>
      </c>
      <c r="G65" s="14" t="str">
        <f>IF(F65&lt;&gt;"",IF($G$4="Recurso",IF(LEFT($G$5,1)="M",VLOOKUP($G$5,'Definición técnica de imagenes'!$A$3:$G$17,5,FALSE),IF($G$5="F1",'Definición técnica de imagenes'!$E$15,'Definición técnica de imagenes'!$F$13)),'Definición técnica de imagenes'!$E$16),"")</f>
        <v/>
      </c>
      <c r="H65" s="14" t="str">
        <f t="shared" si="8"/>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7"/>
        <v/>
      </c>
      <c r="G66" s="14" t="str">
        <f>IF(F66&lt;&gt;"",IF($G$4="Recurso",IF(LEFT($G$5,1)="M",VLOOKUP($G$5,'Definición técnica de imagenes'!$A$3:$G$17,5,FALSE),IF($G$5="F1",'Definición técnica de imagenes'!$E$15,'Definición técnica de imagenes'!$F$13)),'Definición técnica de imagenes'!$E$16),"")</f>
        <v/>
      </c>
      <c r="H66" s="14" t="str">
        <f t="shared" si="8"/>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7"/>
        <v/>
      </c>
      <c r="G67" s="14" t="str">
        <f>IF(F67&lt;&gt;"",IF($G$4="Recurso",IF(LEFT($G$5,1)="M",VLOOKUP($G$5,'Definición técnica de imagenes'!$A$3:$G$17,5,FALSE),IF($G$5="F1",'Definición técnica de imagenes'!$E$15,'Definición técnica de imagenes'!$F$13)),'Definición técnica de imagenes'!$E$16),"")</f>
        <v/>
      </c>
      <c r="H67" s="14" t="str">
        <f t="shared" si="8"/>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7"/>
        <v/>
      </c>
      <c r="G68" s="14" t="str">
        <f>IF(F68&lt;&gt;"",IF($G$4="Recurso",IF(LEFT($G$5,1)="M",VLOOKUP($G$5,'Definición técnica de imagenes'!$A$3:$G$17,5,FALSE),IF($G$5="F1",'Definición técnica de imagenes'!$E$15,'Definición técnica de imagenes'!$F$13)),'Definición técnica de imagenes'!$E$16),"")</f>
        <v/>
      </c>
      <c r="H68" s="14" t="str">
        <f t="shared" si="8"/>
        <v/>
      </c>
      <c r="I68" s="14" t="str">
        <f>IF(OR(B68&lt;&gt;"",J68&lt;&gt;""),IF($G$4="Recurso",IF(LEFT($G$5,1)="M",IF(VLOOKUP($G$5,'Definición técnica de imagenes'!$A$3:$G$17,6,FALSE)=0,"",VLOOKUP($G$5,'Definición técnica de imagenes'!$A$3:$G$17,6,FALSE)),IF($G$5="F1","","")),'Definición técnica de imagenes'!$F$16),"")</f>
        <v/>
      </c>
      <c r="J68" s="14"/>
      <c r="K6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8">
      <formula1>"Vertical,Horizontal"</formula1>
    </dataValidation>
    <dataValidation type="list" allowBlank="1" showInputMessage="1" showErrorMessage="1" sqref="D10:D68">
      <formula1>"Ilustración,Fotografía"</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3126" r:id="rId4">
          <objectPr defaultSize="0" r:id="rId5">
            <anchor moveWithCells="1" sizeWithCells="1">
              <from>
                <xdr:col>9</xdr:col>
                <xdr:colOff>952500</xdr:colOff>
                <xdr:row>9</xdr:row>
                <xdr:rowOff>152400</xdr:rowOff>
              </from>
              <to>
                <xdr:col>9</xdr:col>
                <xdr:colOff>2486025</xdr:colOff>
                <xdr:row>9</xdr:row>
                <xdr:rowOff>1695450</xdr:rowOff>
              </to>
            </anchor>
          </objectPr>
        </oleObject>
      </mc:Choice>
      <mc:Fallback>
        <oleObject progId="PBrush" shapeId="3126" r:id="rId4"/>
      </mc:Fallback>
    </mc:AlternateContent>
    <mc:AlternateContent xmlns:mc="http://schemas.openxmlformats.org/markup-compatibility/2006">
      <mc:Choice Requires="x14">
        <oleObject progId="PBrush" shapeId="3127" r:id="rId6">
          <objectPr defaultSize="0" r:id="rId7">
            <anchor moveWithCells="1" sizeWithCells="1">
              <from>
                <xdr:col>9</xdr:col>
                <xdr:colOff>1266825</xdr:colOff>
                <xdr:row>10</xdr:row>
                <xdr:rowOff>247650</xdr:rowOff>
              </from>
              <to>
                <xdr:col>9</xdr:col>
                <xdr:colOff>2743200</xdr:colOff>
                <xdr:row>10</xdr:row>
                <xdr:rowOff>1733550</xdr:rowOff>
              </to>
            </anchor>
          </objectPr>
        </oleObject>
      </mc:Choice>
      <mc:Fallback>
        <oleObject progId="PBrush" shapeId="3127" r:id="rId6"/>
      </mc:Fallback>
    </mc:AlternateContent>
    <mc:AlternateContent xmlns:mc="http://schemas.openxmlformats.org/markup-compatibility/2006">
      <mc:Choice Requires="x14">
        <oleObject progId="PBrush" shapeId="3128" r:id="rId8">
          <objectPr defaultSize="0" autoPict="0" r:id="rId9">
            <anchor moveWithCells="1" sizeWithCells="1">
              <from>
                <xdr:col>9</xdr:col>
                <xdr:colOff>1676400</xdr:colOff>
                <xdr:row>11</xdr:row>
                <xdr:rowOff>133350</xdr:rowOff>
              </from>
              <to>
                <xdr:col>9</xdr:col>
                <xdr:colOff>3448050</xdr:colOff>
                <xdr:row>11</xdr:row>
                <xdr:rowOff>1704975</xdr:rowOff>
              </to>
            </anchor>
          </objectPr>
        </oleObject>
      </mc:Choice>
      <mc:Fallback>
        <oleObject progId="PBrush" shapeId="3128" r:id="rId8"/>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2" t="s">
        <v>38</v>
      </c>
      <c r="B1" s="83"/>
      <c r="C1" s="83"/>
      <c r="D1" s="83"/>
      <c r="E1" s="83"/>
      <c r="F1" s="84"/>
    </row>
    <row r="2" spans="1:11" x14ac:dyDescent="0.25">
      <c r="A2" s="32" t="s">
        <v>42</v>
      </c>
      <c r="B2" s="33"/>
      <c r="C2" s="85" t="s">
        <v>13</v>
      </c>
      <c r="D2" s="86"/>
      <c r="E2" s="87"/>
      <c r="F2" s="34"/>
    </row>
    <row r="3" spans="1:11" ht="63" x14ac:dyDescent="0.25">
      <c r="A3" s="35" t="s">
        <v>43</v>
      </c>
      <c r="B3" s="33"/>
      <c r="C3" s="91" t="s">
        <v>14</v>
      </c>
      <c r="D3" s="92"/>
      <c r="E3" s="93"/>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4" t="str">
        <f>CONCATENATE(H21,"_",I21,"_",J21,"_CO")</f>
        <v>MA_11_01_CO</v>
      </c>
      <c r="E5" s="95"/>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0" t="str">
        <f>CONCATENATE("SolicitudGrafica_",D5,".xls")</f>
        <v>SolicitudGrafica_MA_11_01_CO.xls</v>
      </c>
      <c r="E7" s="80"/>
      <c r="F7" s="81"/>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2" t="s">
        <v>41</v>
      </c>
      <c r="B13" s="83"/>
      <c r="C13" s="83"/>
      <c r="D13" s="83"/>
      <c r="E13" s="83"/>
      <c r="F13" s="84"/>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5" t="s">
        <v>49</v>
      </c>
      <c r="D15" s="86"/>
      <c r="E15" s="86"/>
      <c r="F15" s="87"/>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88" t="str">
        <f>CONCATENATE(H21,"_",I21,"_",J21,"_",K45)</f>
        <v>MA_11_01_REC10</v>
      </c>
      <c r="E17" s="89"/>
      <c r="F17" s="90"/>
      <c r="J17" s="24">
        <v>14</v>
      </c>
      <c r="K17" s="24">
        <v>14</v>
      </c>
    </row>
    <row r="18" spans="1:11" ht="79.5" thickBot="1" x14ac:dyDescent="0.3">
      <c r="A18" s="35" t="s">
        <v>48</v>
      </c>
      <c r="B18" s="33"/>
      <c r="C18" s="64" t="s">
        <v>128</v>
      </c>
      <c r="D18" s="80" t="str">
        <f>CONCATENATE("SolicitudGrafica_",D17,".xls")</f>
        <v>SolicitudGrafica_MA_11_01_REC10.xls</v>
      </c>
      <c r="E18" s="80"/>
      <c r="F18" s="81"/>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1</v>
      </c>
      <c r="K20" s="24">
        <v>17</v>
      </c>
    </row>
    <row r="21" spans="1:11" x14ac:dyDescent="0.25">
      <c r="H21" s="24" t="str">
        <f>IF(INDEX(H4:H7,H20)=H4,"MA",IF(INDEX(H4:H7,H20)=H5,"CN",IF(INDEX(H4:H7,H20)=H6,"CS",IF(INDEX(H4:H7,H20)=H7,"LE"))))</f>
        <v>MA</v>
      </c>
      <c r="I21" s="24" t="str">
        <f>CONCATENATE(IF((I20+2)&lt;10,"0",""),I20+2)</f>
        <v>11</v>
      </c>
      <c r="J21" s="24" t="str">
        <f>CONCATENATE(IF(J20&lt;10,"0",""),J20)</f>
        <v>01</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6" t="s">
        <v>56</v>
      </c>
      <c r="B1" s="96" t="s">
        <v>63</v>
      </c>
      <c r="C1" s="96" t="s">
        <v>64</v>
      </c>
      <c r="D1" s="96" t="s">
        <v>5</v>
      </c>
      <c r="E1" s="96" t="s">
        <v>65</v>
      </c>
      <c r="F1" s="96" t="s">
        <v>66</v>
      </c>
      <c r="G1" s="96" t="s">
        <v>67</v>
      </c>
      <c r="H1" s="97" t="s">
        <v>68</v>
      </c>
      <c r="I1" s="97"/>
      <c r="J1" s="97"/>
    </row>
    <row r="2" spans="1:11" x14ac:dyDescent="0.25">
      <c r="A2" s="96"/>
      <c r="B2" s="96"/>
      <c r="C2" s="96"/>
      <c r="D2" s="96"/>
      <c r="E2" s="96"/>
      <c r="F2" s="96"/>
      <c r="G2" s="96"/>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2015-03-16T01:09:50Z</dcterms:modified>
</cp:coreProperties>
</file>