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09\Documents\GitHub\Matematicas\fuentes\contenidos\grado08\guion02\"/>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H11" i="1"/>
  <c r="F11" i="1"/>
  <c r="G11" i="1"/>
  <c r="C11" i="1"/>
  <c r="A10"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4" i="1"/>
  <c r="A15" i="1"/>
  <c r="A16" i="1"/>
  <c r="A17" i="1"/>
  <c r="A18" i="1"/>
  <c r="A19" i="1"/>
  <c r="A20" i="1"/>
  <c r="A21" i="1"/>
  <c r="A22" i="1"/>
  <c r="A23" i="1"/>
  <c r="A24" i="1"/>
  <c r="A25" i="1"/>
  <c r="A26" i="1"/>
  <c r="A27" i="1"/>
  <c r="A28" i="1"/>
  <c r="A29" i="1"/>
  <c r="A30" i="1"/>
  <c r="C13" i="1"/>
  <c r="C14" i="1"/>
  <c r="C15" i="1"/>
  <c r="C16" i="1"/>
  <c r="C17" i="1"/>
  <c r="C18" i="1"/>
  <c r="C19" i="1"/>
  <c r="C20" i="1"/>
  <c r="C21" i="1"/>
  <c r="C22" i="1"/>
  <c r="C10" i="1"/>
  <c r="F5" i="1"/>
  <c r="G10" i="1"/>
</calcChain>
</file>

<file path=xl/sharedStrings.xml><?xml version="1.0" encoding="utf-8"?>
<sst xmlns="http://schemas.openxmlformats.org/spreadsheetml/2006/main" count="228" uniqueCount="153">
  <si>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</si>
  <si>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</si>
  <si>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</si>
  <si>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</si>
  <si>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</si>
  <si>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</si>
  <si>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</si>
  <si>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</si>
  <si>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</si>
  <si>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</si>
  <si>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</si>
  <si>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</si>
  <si>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</si>
  <si>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</si>
  <si>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</si>
  <si>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</si>
  <si>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</si>
  <si>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</si>
  <si>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</si>
  <si>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</si>
  <si>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</si>
  <si>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</si>
  <si>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</si>
  <si>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</si>
  <si>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</si>
  <si>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</si>
  <si>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</si>
  <si>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</si>
  <si>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</si>
  <si>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</si>
  <si>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</si>
  <si>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</si>
  <si>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</si>
  <si>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</si>
  <si>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</si>
  <si>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</si>
  <si>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</si>
  <si>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</si>
  <si>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</si>
  <si>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</si>
  <si>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</si>
  <si>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</si>
  <si>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</si>
  <si>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</si>
  <si>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</si>
  <si>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</si>
  <si>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</si>
  <si>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</si>
  <si>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</si>
  <si>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</si>
  <si>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</si>
  <si>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</si>
  <si>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</si>
  <si>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</si>
  <si>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</si>
  <si>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</si>
  <si>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</si>
  <si>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</si>
  <si>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</si>
  <si>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</si>
  <si>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</si>
  <si>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</si>
  <si>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</si>
  <si>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</si>
  <si>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</si>
  <si>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</si>
  <si>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</si>
  <si>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</si>
  <si>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</si>
  <si>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</si>
  <si>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</si>
  <si>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</si>
  <si>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</si>
  <si>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</si>
  <si>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</si>
  <si>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</si>
  <si>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</si>
  <si>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</si>
  <si>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</si>
  <si>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</si>
  <si>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</si>
  <si>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</si>
  <si>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</si>
  <si>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</si>
  <si>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</si>
  <si>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</si>
  <si>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</si>
  <si>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</si>
  <si>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</si>
  <si>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</si>
  <si>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</si>
  <si>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</si>
  <si>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</si>
  <si>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</si>
  <si>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</si>
  <si>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</si>
  <si>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</si>
  <si>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</si>
  <si>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</si>
  <si>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</si>
  <si>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</si>
  <si>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</si>
  <si>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</si>
  <si>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</si>
  <si>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</si>
  <si>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</si>
  <si>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</si>
  <si>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</si>
  <si>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</si>
  <si>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</si>
  <si>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</si>
  <si>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</si>
  <si>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</si>
  <si>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</si>
  <si>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</si>
  <si>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</si>
  <si>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</si>
  <si>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</si>
  <si>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</si>
  <si>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</si>
  <si>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</si>
  <si>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</si>
  <si>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</si>
  <si>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</si>
  <si>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</si>
  <si>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</si>
  <si>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</si>
  <si>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</si>
  <si>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</si>
  <si>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</si>
  <si>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</si>
  <si>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</si>
  <si>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</si>
  <si>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</si>
  <si>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</si>
  <si>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</si>
  <si>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</si>
  <si>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</si>
  <si>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</si>
  <si>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</si>
  <si>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</si>
  <si>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</si>
  <si>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</si>
  <si>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</si>
  <si>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</si>
  <si>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</si>
  <si>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</si>
  <si>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</si>
  <si>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Expresiones y operaciones algebraicas</t>
  </si>
  <si>
    <t>MA_08_02_CO_REC220</t>
  </si>
  <si>
    <t>Ver observaciones</t>
  </si>
  <si>
    <t>IMG05</t>
  </si>
  <si>
    <t>imagen de acompañamiento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</si>
</sst>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3314700</xdr:colOff>
      <xdr:row>9</xdr:row>
      <xdr:rowOff>1847850</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91167" y="1989667"/>
          <a:ext cx="3314700" cy="18478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F14" sqref="F14"/>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8" t="s">
        <v>21</v>
      </c>
      <c r="D2" s="89"/>
      <c r="F2" s="81" t="s">
        <v>0</v>
      </c>
      <c r="G2" s="82"/>
      <c r="H2" s="56"/>
      <c r="I2" s="56"/>
      <c r="J2" s="16"/>
    </row>
    <row r="3" spans="1:16" ht="15.75" x14ac:dyDescent="0.25">
      <c r="A3" s="1"/>
      <c r="B3" s="4" t="s">
        <v>8</v>
      </c>
      <c r="C3" s="90">
        <v>8</v>
      </c>
      <c r="D3" s="91"/>
      <c r="F3" s="83"/>
      <c r="G3" s="84"/>
      <c r="H3" s="56"/>
      <c r="I3" s="56"/>
      <c r="J3" s="16"/>
    </row>
    <row r="4" spans="1:16" ht="16.5" x14ac:dyDescent="0.3">
      <c r="A4" s="1"/>
      <c r="B4" s="4" t="s">
        <v>54</v>
      </c>
      <c r="C4" s="90" t="s">
        <v>148</v>
      </c>
      <c r="D4" s="91"/>
      <c r="E4" s="5"/>
      <c r="F4" s="55" t="s">
        <v>55</v>
      </c>
      <c r="G4" s="54" t="s">
        <v>56</v>
      </c>
      <c r="H4" s="56"/>
      <c r="I4" s="56"/>
      <c r="J4" s="16"/>
      <c r="K4" s="16"/>
    </row>
    <row r="5" spans="1:16" ht="16.5" thickBot="1" x14ac:dyDescent="0.3">
      <c r="A5" s="1"/>
      <c r="B5" s="6" t="s">
        <v>1</v>
      </c>
      <c r="C5" s="92" t="s">
        <v>145</v>
      </c>
      <c r="D5" s="93"/>
      <c r="E5" s="5"/>
      <c r="F5" s="53" t="str">
        <f>IF(G4="Recurso","Motor del recurso","")</f>
        <v>Motor del recurso</v>
      </c>
      <c r="G5" s="53" t="s">
        <v>58</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149</v>
      </c>
      <c r="D7" s="39"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153" customHeight="1" x14ac:dyDescent="0.25">
      <c r="A10" s="13" t="str">
        <f>IF(OR(B10&lt;&gt;"",J10&lt;&gt;""),"IMG01","")</f>
        <v>IMG01</v>
      </c>
      <c r="B10" s="27" t="s">
        <v>150</v>
      </c>
      <c r="C10" s="27" t="str">
        <f>IF(OR(B10&lt;&gt;"",J10&lt;&gt;""),IF($G$4="Recurso",CONCATENATE($G$4," ",$G$5),$G$4),"")</f>
        <v>Recurso M7A</v>
      </c>
      <c r="D10" s="14" t="s">
        <v>146</v>
      </c>
      <c r="E10" s="14" t="s">
        <v>147</v>
      </c>
      <c r="F10" s="14" t="str">
        <f>IF(OR(B10&lt;&gt;"",J10&lt;&gt;""),CONCATENATE($C$7,"_",$A10,IF($G$4="Cuaderno de Estudio","_small",CONCATENATE(IF(I10="","","n"),IF(LEFT($G$5,1)="F",".jpg",".png")))),"")</f>
        <v>MA_08_02_CO_REC220_IMG01n.png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MA_08_02_CO_REC220_IMG01a.png</v>
      </c>
      <c r="I10" s="14" t="str">
        <f>IF(OR(B10&lt;&gt;"",J10&lt;&gt;""),IF($G$4="Recurso",IF(LEFT($G$5,1)="M",IF(VLOOKUP($G$5,'Definición técnica de imagenes'!$A$3:$G$17,6,FALSE)=0,"",VLOOKUP($G$5,'Definición técnica de imagenes'!$A$3:$G$17,6,FALSE)),IF($G$5="F1","","")),'Definición técnica de imagenes'!$F$16),"")</f>
        <v>500 x 500 px</v>
      </c>
      <c r="J10" s="14"/>
      <c r="K10" s="80"/>
    </row>
    <row r="11" spans="1:16" s="12" customFormat="1" ht="73.5" customHeight="1" x14ac:dyDescent="0.25">
      <c r="A11" s="13" t="s">
        <v>151</v>
      </c>
      <c r="B11" s="28">
        <v>242774929</v>
      </c>
      <c r="C11" s="27" t="str">
        <f>IF(OR(B11&lt;&gt;"",J11&lt;&gt;""),IF($G$4="Recurso",CONCATENATE($G$4," ",$G$5),$G$4),"")</f>
        <v>Recurso M7A</v>
      </c>
      <c r="D11" s="14" t="s">
        <v>146</v>
      </c>
      <c r="E11" s="14" t="s">
        <v>147</v>
      </c>
      <c r="F11" s="14" t="str">
        <f>IF(OR(B11&lt;&gt;"",J11&lt;&gt;""),CONCATENATE($C$7,"_",$A11,IF($G$4="Cuaderno de Estudio","_small",CONCATENATE(IF(I11="","","n"),IF(LEFT($G$5,1)="F",".jpg",".png")))),"")</f>
        <v>MA_08_02_CO_REC220_IMG05n.png</v>
      </c>
      <c r="G11" s="14" t="str">
        <f>IF(F11&lt;&gt;"",IF($G$4="Recurso",IF(LEFT($G$5,1)="M",VLOOKUP($G$5,'Definición técnica de imagenes'!$A$3:$G$17,5,FALSE),IF($G$5="F1",'Definición técnica de imagenes'!$E$15,'Definición técnica de imagenes'!$F$13)),'Definición técnica de imagenes'!$E$16),"")</f>
        <v>286 x 286 px</v>
      </c>
      <c r="H11" s="14" t="str">
        <f>IF(AND(I11&lt;&gt;"",I11&lt;&gt;0),IF(OR(B11&lt;&gt;"",J11&lt;&gt;""),CONCATENATE($C$7,"_",$A11,IF($G$4="Cuaderno de Estudio","_zoom",CONCATENATE("a",IF(LEFT($G$5,1)="F",".jpg",".png")))),""),"")</f>
        <v>MA_08_02_CO_REC220_IMG05a.png</v>
      </c>
      <c r="I11" s="14" t="str">
        <f>IF(OR(B11&lt;&gt;"",J11&lt;&gt;""),IF($G$4="Recurso",IF(LEFT($G$5,1)="M",IF(VLOOKUP($G$5,'Definición técnica de imagenes'!$A$3:$G$17,6,FALSE)=0,"",VLOOKUP($G$5,'Definición técnica de imagenes'!$A$3:$G$17,6,FALSE)),IF($G$5="F1","","")),'Definición técnica de imagenes'!$F$16),"")</f>
        <v>500 x 500 px</v>
      </c>
      <c r="J11" s="19" t="s">
        <v>152</v>
      </c>
      <c r="K11" s="15"/>
    </row>
    <row r="12" spans="1:16" s="12" customFormat="1" ht="13.5" customHeight="1" x14ac:dyDescent="0.25">
      <c r="A12" s="13"/>
      <c r="B12" s="29"/>
      <c r="C12" s="27"/>
      <c r="D12" s="14"/>
      <c r="E12" s="14"/>
      <c r="F12" s="14"/>
      <c r="G12" s="14"/>
      <c r="H12" s="14"/>
      <c r="I12" s="14"/>
      <c r="J12" s="19"/>
      <c r="K12" s="19"/>
    </row>
    <row r="13" spans="1:16" s="12" customFormat="1" ht="17.25" customHeight="1" x14ac:dyDescent="0.25">
      <c r="A13" s="13"/>
      <c r="B13" s="28"/>
      <c r="C13" s="27" t="str">
        <f t="shared" ref="C13:C22" si="0">IF(OR(B13&lt;&gt;"",J13&lt;&gt;""),IF($G$4="Recurso",CONCATENATE($G$4," ",$G$5),$G$4),"")</f>
        <v/>
      </c>
      <c r="D13" s="14"/>
      <c r="E13" s="14"/>
      <c r="F13" s="14" t="str">
        <f t="shared" ref="F13:F74" si="1">IF(OR(B13&lt;&gt;"",J13&lt;&gt;""),CONCATENATE($C$7,"_",$A13,IF($G$4="Cuaderno de Estudio","_small",CONCATENATE(IF(I13="","","n"),IF(LEFT($G$5,1)="F",".jpg",".png")))),"")</f>
        <v/>
      </c>
      <c r="G13" s="14" t="str">
        <f>IF(F13&lt;&gt;"",IF($G$4="Recurso",IF(LEFT($G$5,1)="M",VLOOKUP($G$5,'Definición técnica de imagenes'!$A$3:$G$17,5,FALSE),IF($G$5="F1",'Definición técnica de imagenes'!$E$15,'Definición técnica de imagenes'!$F$13)),'Definición técnica de imagenes'!$E$16),"")</f>
        <v/>
      </c>
      <c r="H13" s="14" t="str">
        <f t="shared" ref="H13:H74" si="2">IF(AND(I13&lt;&gt;"",I13&lt;&gt;0),IF(OR(B13&lt;&gt;"",J13&lt;&gt;""),CONCATENATE($C$7,"_",$A13,IF($G$4="Cuaderno de Estudio","_zoom",CONCATENATE("a",IF(LEFT($G$5,1)="F",".jpg",".png")))),""),"")</f>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ref="A14:A30" si="3">IF(OR(B14&lt;&gt;"",J14&lt;&gt;""),CONCATENATE(LEFT(A13,3),IF(MID(A13,4,2)+1&lt;10,CONCATENATE("0",MID(A13,4,2)+1))),"")</f>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38</v>
      </c>
      <c r="B1" s="97"/>
      <c r="C1" s="97"/>
      <c r="D1" s="97"/>
      <c r="E1" s="97"/>
      <c r="F1" s="98"/>
    </row>
    <row r="2" spans="1:11" x14ac:dyDescent="0.25">
      <c r="A2" s="46" t="s">
        <v>42</v>
      </c>
      <c r="B2" s="47"/>
      <c r="C2" s="99" t="s">
        <v>13</v>
      </c>
      <c r="D2" s="100"/>
      <c r="E2" s="101"/>
      <c r="F2" s="48"/>
    </row>
    <row r="3" spans="1:11" ht="63" x14ac:dyDescent="0.25">
      <c r="A3" s="49" t="s">
        <v>43</v>
      </c>
      <c r="B3" s="47"/>
      <c r="C3" s="105" t="s">
        <v>14</v>
      </c>
      <c r="D3" s="106"/>
      <c r="E3" s="107"/>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8" t="str">
        <f>CONCATENATE(H21,"_",I21,"_",J21,"_CO")</f>
        <v>LE_07_04_CO</v>
      </c>
      <c r="E5" s="109"/>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4" t="str">
        <f>CONCATENATE("SolicitudGrafica_",D5,".xls")</f>
        <v>SolicitudGrafica_LE_07_04_CO.xls</v>
      </c>
      <c r="E7" s="94"/>
      <c r="F7" s="95"/>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6" t="s">
        <v>41</v>
      </c>
      <c r="B13" s="97"/>
      <c r="C13" s="97"/>
      <c r="D13" s="97"/>
      <c r="E13" s="97"/>
      <c r="F13" s="98"/>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9" t="s">
        <v>49</v>
      </c>
      <c r="D15" s="100"/>
      <c r="E15" s="100"/>
      <c r="F15" s="101"/>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2" t="str">
        <f>CONCATENATE(H21,"_",I21,"_",J21,"_",K45)</f>
        <v>LE_07_04_REC10</v>
      </c>
      <c r="E17" s="103"/>
      <c r="F17" s="104"/>
      <c r="J17" s="38">
        <v>14</v>
      </c>
      <c r="K17" s="38">
        <v>14</v>
      </c>
    </row>
    <row r="18" spans="1:11" ht="79.5" thickBot="1" x14ac:dyDescent="0.3">
      <c r="A18" s="49" t="s">
        <v>48</v>
      </c>
      <c r="B18" s="47"/>
      <c r="C18" s="78" t="s">
        <v>128</v>
      </c>
      <c r="D18" s="94" t="str">
        <f>CONCATENATE("SolicitudGrafica_",D17,".xls")</f>
        <v>SolicitudGrafica_LE_07_04_REC10.xls</v>
      </c>
      <c r="E18" s="94"/>
      <c r="F18" s="95"/>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Josué</cp:lastModifiedBy>
  <dcterms:created xsi:type="dcterms:W3CDTF">2014-07-01T23:43:25Z</dcterms:created>
  <dcterms:modified xsi:type="dcterms:W3CDTF">2015-03-20T18:47:41Z</dcterms:modified>
</cp:coreProperties>
</file>