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2. MA_07_05_CO (G,M,Gd,RECURSOS)\Copia GH\SolicitudesGraficas_Edicion\"/>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4890" windowHeight="91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H53" i="1"/>
  <c r="H52" i="1"/>
  <c r="H51" i="1"/>
  <c r="H49" i="1"/>
  <c r="H48" i="1"/>
  <c r="H47" i="1"/>
  <c r="H46" i="1"/>
  <c r="H44" i="1"/>
  <c r="H43" i="1"/>
  <c r="H42" i="1"/>
  <c r="H41" i="1"/>
  <c r="H39" i="1"/>
  <c r="H38" i="1"/>
  <c r="H37" i="1"/>
  <c r="H36" i="1"/>
  <c r="H34" i="1"/>
  <c r="H3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l="1"/>
  <c r="G50" i="1" s="1"/>
  <c r="H50" i="1"/>
  <c r="A51" i="1"/>
  <c r="F51" i="1" s="1"/>
  <c r="G51" i="1" s="1"/>
  <c r="A52" i="1" l="1"/>
  <c r="F52" i="1" s="1"/>
  <c r="G52" i="1" s="1"/>
  <c r="A53" i="1" l="1"/>
  <c r="F53" i="1" s="1"/>
  <c r="G53" i="1" s="1"/>
  <c r="A54" i="1" l="1"/>
  <c r="F54" i="1" s="1"/>
  <c r="G54" i="1" s="1"/>
  <c r="A55" i="1" l="1"/>
  <c r="F55" i="1" l="1"/>
  <c r="G55" i="1" s="1"/>
  <c r="H55" i="1"/>
  <c r="A56" i="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s="1"/>
  <c r="G73" i="1" s="1"/>
</calcChain>
</file>

<file path=xl/sharedStrings.xml><?xml version="1.0" encoding="utf-8"?>
<sst xmlns="http://schemas.openxmlformats.org/spreadsheetml/2006/main" count="369" uniqueCount="195">
  <si>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</si>
  <si>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</si>
  <si>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</si>
  <si>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</si>
  <si>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</si>
  <si>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</si>
  <si>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</si>
  <si>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</si>
  <si>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</si>
  <si>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</si>
  <si>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</si>
  <si>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</si>
  <si>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</si>
  <si>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</si>
  <si>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</si>
  <si>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</si>
  <si>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</si>
  <si>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</si>
  <si>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</si>
  <si>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</si>
  <si>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</si>
  <si>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</si>
  <si>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</si>
  <si>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</si>
  <si>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</si>
  <si>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</si>
  <si>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</si>
  <si>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</si>
  <si>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</si>
  <si>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</si>
  <si>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</si>
  <si>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</si>
  <si>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</si>
  <si>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</si>
  <si>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</si>
  <si>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</si>
  <si>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</si>
  <si>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</si>
  <si>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</si>
  <si>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</si>
  <si>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</si>
  <si>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</si>
  <si>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</si>
  <si>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</si>
  <si>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</si>
  <si>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</si>
  <si>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</si>
  <si>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</si>
  <si>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</si>
  <si>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</si>
  <si>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</si>
  <si>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</si>
  <si>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</si>
  <si>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</si>
  <si>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</si>
  <si>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</si>
  <si>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</si>
  <si>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</si>
  <si>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</si>
  <si>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</si>
  <si>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</si>
  <si>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</si>
  <si>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</si>
  <si>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</si>
  <si>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</si>
  <si>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</si>
  <si>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</si>
  <si>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</si>
  <si>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</si>
  <si>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</si>
  <si>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</si>
  <si>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</si>
  <si>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</si>
  <si>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</si>
  <si>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</si>
  <si>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</si>
  <si>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</si>
  <si>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</si>
  <si>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</si>
  <si>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</si>
  <si>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</si>
  <si>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</si>
  <si>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</si>
  <si>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</si>
  <si>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</si>
  <si>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</si>
  <si>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</si>
  <si>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</si>
  <si>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</si>
  <si>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</si>
  <si>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</si>
  <si>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</si>
  <si>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</si>
  <si>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</si>
  <si>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</si>
  <si>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</si>
  <si>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</si>
  <si>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</si>
  <si>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</si>
  <si>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</si>
  <si>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</si>
  <si>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</si>
  <si>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</si>
  <si>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</si>
  <si>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</si>
  <si>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</si>
  <si>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</si>
  <si>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</si>
  <si>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</si>
  <si>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</si>
  <si>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</si>
  <si>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</si>
  <si>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</si>
  <si>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</si>
  <si>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</si>
  <si>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</si>
  <si>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</si>
  <si>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</si>
  <si>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</si>
  <si>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</si>
  <si>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</si>
  <si>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</si>
  <si>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</si>
  <si>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</si>
  <si>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</si>
  <si>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</si>
  <si>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</si>
  <si>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</si>
  <si>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</si>
  <si>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</si>
  <si>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</si>
  <si>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</si>
  <si>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</si>
  <si>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</si>
  <si>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</si>
  <si>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</si>
  <si>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</si>
  <si>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</si>
  <si>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</si>
  <si>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</si>
  <si>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</si>
  <si>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</si>
  <si>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</si>
  <si>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</si>
  <si>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</si>
  <si>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</si>
  <si>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</si>
  <si>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</si>
  <si>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</si>
  <si>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</si>
  <si>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</si>
  <si>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</si>
  <si>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</si>
  <si>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</si>
  <si>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</si>
  <si>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</si>
  <si>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</si>
  <si>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</si>
  <si>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</si>
  <si>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</si>
  <si>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</si>
  <si>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</si>
  <si>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</si>
  <si>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</si>
  <si>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</si>
  <si>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</si>
  <si>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</si>
  <si>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</si>
  <si>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</si>
  <si>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</si>
  <si>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</si>
  <si>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</si>
  <si>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</si>
  <si>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</si>
  <si>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</si>
  <si>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</si>
  <si>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</si>
  <si>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</si>
  <si>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</si>
  <si>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</si>
  <si>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</si>
  <si>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</si>
  <si>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</si>
  <si>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</si>
  <si>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</si>
  <si>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</si>
  <si>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</si>
  <si>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</si>
  <si>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Los números racionales</t>
  </si>
  <si>
    <t>Adriana Ma. Pachón</t>
  </si>
  <si>
    <t xml:space="preserve">
</t>
  </si>
  <si>
    <t>Cuaderno de Estudio</t>
  </si>
  <si>
    <t>MA_07_05_CO</t>
  </si>
  <si>
    <t>Ver descripciòn</t>
  </si>
  <si>
    <t>La imagen es para el ícono del guión.
La imagen fue tomada de shutterstock 51616975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</si>
</sst>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style="thin">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2550583</xdr:colOff>
      <xdr:row>9</xdr:row>
      <xdr:rowOff>34555</xdr:rowOff>
    </xdr:from>
    <xdr:to>
      <xdr:col>15</xdr:col>
      <xdr:colOff>275869</xdr:colOff>
      <xdr:row>9</xdr:row>
      <xdr:rowOff>1959514</xdr:rowOff>
    </xdr:to>
    <xdr:pic>
      <xdr:nvPicPr>
        <xdr:cNvPr id="2" name="Imagen 1"/>
        <xdr:cNvPicPr>
          <a:picLocks noChangeAspect="1"/>
        </xdr:cNvPicPr>
      </xdr:nvPicPr>
      <xdr:blipFill>
        <a:blip xmlns:r="http://schemas.openxmlformats.org/officeDocument/2006/relationships" r:embed="rId1"/>
        <a:stretch>
          <a:fillRect/>
        </a:stretch>
      </xdr:blipFill>
      <xdr:spPr>
        <a:xfrm>
          <a:off x="16256000" y="2119472"/>
          <a:ext cx="2635952" cy="19249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selection activeCell="K17" sqref="K17"/>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F6</v>
      </c>
    </row>
    <row r="2" spans="1:16" ht="15.5" x14ac:dyDescent="0.35">
      <c r="A2" s="1"/>
      <c r="B2" s="3" t="s">
        <v>121</v>
      </c>
      <c r="C2" s="79" t="s">
        <v>21</v>
      </c>
      <c r="D2" s="80"/>
      <c r="F2" s="72" t="s">
        <v>0</v>
      </c>
      <c r="G2" s="73"/>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5" x14ac:dyDescent="0.35">
      <c r="A3" s="1"/>
      <c r="B3" s="4" t="s">
        <v>8</v>
      </c>
      <c r="C3" s="81">
        <v>7</v>
      </c>
      <c r="D3" s="82"/>
      <c r="F3" s="74">
        <v>42402</v>
      </c>
      <c r="G3" s="75"/>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5" x14ac:dyDescent="0.35">
      <c r="A4" s="1"/>
      <c r="B4" s="4" t="s">
        <v>54</v>
      </c>
      <c r="C4" s="81" t="s">
        <v>188</v>
      </c>
      <c r="D4" s="82"/>
      <c r="E4" s="5"/>
      <c r="F4" s="37" t="s">
        <v>55</v>
      </c>
      <c r="G4" s="61" t="s">
        <v>191</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3" t="s">
        <v>189</v>
      </c>
      <c r="D5" s="84"/>
      <c r="E5" s="5"/>
      <c r="F5" s="37" t="str">
        <f>IF(G4="Recurso","Motor del recurso","")</f>
        <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68"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76" t="s">
        <v>62</v>
      </c>
      <c r="G8" s="77"/>
      <c r="H8" s="77"/>
      <c r="I8" s="78"/>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62.5" x14ac:dyDescent="0.25">
      <c r="A10" s="12" t="str">
        <f>IF(OR(B10&lt;&gt;"",J10&lt;&gt;""),"IMG01","")</f>
        <v>IMG01</v>
      </c>
      <c r="B10" s="62" t="s">
        <v>193</v>
      </c>
      <c r="C10" s="20" t="str">
        <f t="shared" ref="C10:C41" si="0">IF(OR(B10&lt;&gt;"",J10&lt;&gt;""),IF($G$4="Recurso",CONCATENATE($G$4," ",$G$5),$G$4),"")</f>
        <v>Cuaderno de Estudio</v>
      </c>
      <c r="D10" s="63" t="s">
        <v>187</v>
      </c>
      <c r="E10" s="63" t="s">
        <v>153</v>
      </c>
      <c r="F10" s="13" t="str">
        <f t="shared" ref="F10" si="1">IF(OR(B10&lt;&gt;"",J10&lt;&gt;""),CONCATENATE($C$7,"_",$A10,IF($G$4="Cuaderno de Estudio","_small",CONCATENATE(IF(I10="","","n"),IF(LEFT($G$5,1)="F",".jpg",".png")))),"")</f>
        <v>MA_07_05_CO_IMG01_small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MA_07_05_CO_IMG01_zoom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194</v>
      </c>
      <c r="K10" s="64" t="s">
        <v>190</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4"/>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4"/>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4"/>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4"/>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4"/>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4"/>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4"/>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4"/>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4"/>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4"/>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4"/>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4"/>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4"/>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4"/>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4"/>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4"/>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4"/>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4"/>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4"/>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4"/>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4"/>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4"/>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4"/>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4"/>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4"/>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4"/>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4"/>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4"/>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4"/>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4"/>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4"/>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4"/>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87" t="s">
        <v>38</v>
      </c>
      <c r="B1" s="88"/>
      <c r="C1" s="88"/>
      <c r="D1" s="88"/>
      <c r="E1" s="88"/>
      <c r="F1" s="89"/>
    </row>
    <row r="2" spans="1:11" x14ac:dyDescent="0.35">
      <c r="A2" s="30" t="s">
        <v>42</v>
      </c>
      <c r="B2" s="31"/>
      <c r="C2" s="90" t="s">
        <v>13</v>
      </c>
      <c r="D2" s="91"/>
      <c r="E2" s="92"/>
      <c r="F2" s="32"/>
    </row>
    <row r="3" spans="1:11" ht="62" x14ac:dyDescent="0.35">
      <c r="A3" s="33" t="s">
        <v>43</v>
      </c>
      <c r="B3" s="31"/>
      <c r="C3" s="96" t="s">
        <v>14</v>
      </c>
      <c r="D3" s="97"/>
      <c r="E3" s="98"/>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99" t="str">
        <f>CONCATENATE(H21,"_",I21,"_",J21,"_CO")</f>
        <v>LE_07_04_CO</v>
      </c>
      <c r="E5" s="100"/>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85" t="str">
        <f>CONCATENATE("SolicitudGrafica_",D5,".xls")</f>
        <v>SolicitudGrafica_LE_07_04_CO.xls</v>
      </c>
      <c r="E7" s="85"/>
      <c r="F7" s="86"/>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87" t="s">
        <v>41</v>
      </c>
      <c r="B13" s="88"/>
      <c r="C13" s="88"/>
      <c r="D13" s="88"/>
      <c r="E13" s="88"/>
      <c r="F13" s="89"/>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0" t="s">
        <v>49</v>
      </c>
      <c r="D15" s="91"/>
      <c r="E15" s="91"/>
      <c r="F15" s="92"/>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3" t="str">
        <f>CONCATENATE(H21,"_",I21,"_",J21,"_",K45)</f>
        <v>LE_07_04_REC10</v>
      </c>
      <c r="E17" s="94"/>
      <c r="F17" s="95"/>
      <c r="J17" s="22">
        <v>14</v>
      </c>
      <c r="K17" s="22">
        <v>14</v>
      </c>
    </row>
    <row r="18" spans="1:11" ht="78" thickBot="1" x14ac:dyDescent="0.4">
      <c r="A18" s="33" t="s">
        <v>48</v>
      </c>
      <c r="B18" s="31"/>
      <c r="C18" s="59" t="s">
        <v>120</v>
      </c>
      <c r="D18" s="85" t="str">
        <f>CONCATENATE("SolicitudGrafica_",D17,".xls")</f>
        <v>SolicitudGrafica_LE_07_04_REC10.xls</v>
      </c>
      <c r="E18" s="85"/>
      <c r="F18" s="86"/>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2" t="s">
        <v>56</v>
      </c>
      <c r="B1" s="102" t="s">
        <v>149</v>
      </c>
      <c r="C1" s="102" t="s">
        <v>63</v>
      </c>
      <c r="D1" s="102" t="s">
        <v>64</v>
      </c>
      <c r="E1" s="102" t="s">
        <v>5</v>
      </c>
      <c r="F1" s="102" t="s">
        <v>65</v>
      </c>
      <c r="G1" s="102" t="s">
        <v>66</v>
      </c>
      <c r="H1" s="101" t="s">
        <v>68</v>
      </c>
      <c r="I1" s="101"/>
    </row>
    <row r="2" spans="1:10" x14ac:dyDescent="0.35">
      <c r="A2" s="102"/>
      <c r="B2" s="102"/>
      <c r="C2" s="102"/>
      <c r="D2" s="102"/>
      <c r="E2" s="102"/>
      <c r="F2" s="102"/>
      <c r="G2" s="102"/>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67"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1" customFormat="1" ht="14.65" customHeight="1" x14ac:dyDescent="0.35">
      <c r="A15" s="69" t="s">
        <v>96</v>
      </c>
      <c r="B15" s="69"/>
      <c r="C15" s="69" t="s">
        <v>97</v>
      </c>
      <c r="D15" s="70" t="s">
        <v>98</v>
      </c>
      <c r="E15" s="69" t="s">
        <v>93</v>
      </c>
      <c r="F15" s="69" t="s">
        <v>117</v>
      </c>
      <c r="G15" s="69"/>
      <c r="H15" s="70" t="s">
        <v>122</v>
      </c>
      <c r="I15" s="69"/>
      <c r="J15" s="71"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66"/>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66"/>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2016-02-03T02:30:56Z</dcterms:modified>
</cp:coreProperties>
</file>