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9\Solicitudes_graficas_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2" i="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H19" i="1" l="1"/>
  <c r="F19" i="1"/>
  <c r="G19" i="1" s="1"/>
  <c r="A20" i="1"/>
  <c r="F20" i="1" l="1"/>
  <c r="G20" i="1" s="1"/>
  <c r="H20" i="1"/>
  <c r="A21" i="1"/>
  <c r="F21" i="1" l="1"/>
  <c r="G21" i="1" s="1"/>
  <c r="H21" i="1"/>
  <c r="A22" i="1"/>
  <c r="F22" i="1" l="1"/>
  <c r="G22" i="1" s="1"/>
  <c r="H22" i="1"/>
  <c r="A23" i="1"/>
  <c r="F23" i="1" l="1"/>
  <c r="G23" i="1" s="1"/>
  <c r="H23" i="1"/>
  <c r="A24" i="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<sst xmlns="http://schemas.openxmlformats.org/spreadsheetml/2006/main" count="420" uniqueCount="195">
  <si>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</si>
  <si>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</si>
  <si>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</si>
  <si>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</si>
  <si>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</si>
  <si>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</si>
  <si>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</si>
  <si>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</si>
  <si>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</si>
  <si>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</si>
  <si>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</si>
  <si>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</si>
  <si>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</si>
  <si>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</si>
  <si>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</si>
  <si>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</si>
  <si>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</si>
  <si>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</si>
  <si>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</si>
  <si>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</si>
  <si>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</si>
  <si>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</si>
  <si>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</si>
  <si>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</si>
  <si>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</si>
  <si>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</si>
  <si>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</si>
  <si>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</si>
  <si>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</si>
  <si>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</si>
  <si>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</si>
  <si>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</si>
  <si>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</si>
  <si>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</si>
  <si>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</si>
  <si>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</si>
  <si>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</si>
  <si>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</si>
  <si>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</si>
  <si>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</si>
  <si>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</si>
  <si>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</si>
  <si>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</si>
  <si>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</si>
  <si>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</si>
  <si>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</si>
  <si>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</si>
  <si>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</si>
  <si>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</si>
  <si>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</si>
  <si>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</si>
  <si>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</si>
  <si>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</si>
  <si>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</si>
  <si>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</si>
  <si>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</si>
  <si>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</si>
  <si>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</si>
  <si>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</si>
  <si>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</si>
  <si>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</si>
  <si>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</si>
  <si>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</si>
  <si>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</si>
  <si>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</si>
  <si>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</si>
  <si>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</si>
  <si>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</si>
  <si>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</si>
  <si>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</si>
  <si>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</si>
  <si>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</si>
  <si>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</si>
  <si>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</si>
  <si>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</si>
  <si>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</si>
  <si>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</si>
  <si>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</si>
  <si>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</si>
  <si>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</si>
  <si>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</si>
  <si>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</si>
  <si>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</si>
  <si>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</si>
  <si>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</si>
  <si>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</si>
  <si>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</si>
  <si>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</si>
  <si>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</si>
  <si>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</si>
  <si>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</si>
  <si>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</si>
  <si>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</si>
  <si>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</si>
  <si>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</si>
  <si>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</si>
  <si>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</si>
  <si>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</si>
  <si>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</si>
  <si>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</si>
  <si>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</si>
  <si>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</si>
  <si>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</si>
  <si>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</si>
  <si>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</si>
  <si>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</si>
  <si>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</si>
  <si>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</si>
  <si>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</si>
  <si>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</si>
  <si>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</si>
  <si>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</si>
  <si>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</si>
  <si>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</si>
  <si>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</si>
  <si>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</si>
  <si>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</si>
  <si>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</si>
  <si>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</si>
  <si>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</si>
  <si>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</si>
  <si>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</si>
  <si>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</si>
  <si>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</si>
  <si>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</si>
  <si>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</si>
  <si>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</si>
  <si>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</si>
  <si>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</si>
  <si>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</si>
  <si>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</si>
  <si>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</si>
  <si>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</si>
  <si>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</si>
  <si>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</si>
  <si>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</si>
  <si>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</si>
  <si>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</si>
  <si>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</si>
  <si>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</si>
  <si>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</si>
  <si>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</si>
  <si>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</si>
  <si>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</si>
  <si>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</si>
  <si>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</si>
  <si>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</si>
  <si>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</si>
  <si>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</si>
  <si>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</si>
  <si>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</si>
  <si>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</si>
  <si>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</si>
  <si>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</si>
  <si>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</si>
  <si>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</si>
  <si>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</si>
  <si>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</si>
  <si>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</si>
  <si>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</si>
  <si>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</si>
  <si>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</si>
  <si>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</si>
  <si>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</si>
  <si>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</si>
  <si>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</si>
  <si>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</si>
  <si>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</si>
  <si>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</si>
  <si>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</si>
  <si>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</si>
  <si>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</si>
  <si>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</si>
  <si>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</si>
  <si>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</si>
  <si>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</si>
  <si>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</si>
  <si>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</si>
  <si>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</si>
  <si>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</si>
  <si>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</si>
  <si>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</si>
  <si>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</si>
  <si>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</si>
  <si>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</si>
  <si>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</si>
  <si>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</si>
  <si>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</si>
  <si>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v</t>
  </si>
  <si>
    <t>Los triángulos y los rectángulos</t>
  </si>
  <si>
    <t>Josué Malagón</t>
  </si>
  <si>
    <t>MA_08_09_CO_REC230</t>
  </si>
  <si>
    <t>Ilustración</t>
  </si>
  <si>
    <t>agregar lso nombres que se indican a las figuras y las palabras que están arriba, son: Sin paralelismo, Trapezoide, Un par de lados paralelos, Trapecio, Dos pares de lados paralelos, Rombo, Paralelogramo, Rombo, Cuadrado, Rectángulo, Ángulos rectos</t>
  </si>
  <si>
    <t>Resaltar los puntos que se indican, letras en mayúscula y cursiva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</si>
</sst>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76200</xdr:colOff>
      <xdr:row>9</xdr:row>
      <xdr:rowOff>2457854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3981450" cy="2457854"/>
        </a:xfrm>
        <a:prstGeom prst="rect">
          <a:avLst/>
        </a:prstGeom>
      </xdr:spPr>
    </xdr:pic>
    <xdr:clientData/>
  </xdr:twoCellAnchor>
  <xdr:twoCellAnchor editAs="oneCell">
    <xdr:from>
      <xdr:col>10</xdr:col>
      <xdr:colOff>0</xdr:colOff>
      <xdr:row>10</xdr:row>
      <xdr:rowOff>0</xdr:rowOff>
    </xdr:from>
    <xdr:to>
      <xdr:col>17</xdr:col>
      <xdr:colOff>228600</xdr:colOff>
      <xdr:row>10</xdr:row>
      <xdr:rowOff>2362850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4635500"/>
          <a:ext cx="4133850" cy="2362850"/>
        </a:xfrm>
        <a:prstGeom prst="rect">
          <a:avLst/>
        </a:prstGeom>
      </xdr:spPr>
    </xdr:pic>
    <xdr:clientData/>
  </xdr:twoCellAnchor>
  <xdr:twoCellAnchor editAs="oneCell">
    <xdr:from>
      <xdr:col>10</xdr:col>
      <xdr:colOff>0</xdr:colOff>
      <xdr:row>11</xdr:row>
      <xdr:rowOff>0</xdr:rowOff>
    </xdr:from>
    <xdr:to>
      <xdr:col>17</xdr:col>
      <xdr:colOff>93615</xdr:colOff>
      <xdr:row>11</xdr:row>
      <xdr:rowOff>2552700</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7350125"/>
          <a:ext cx="3998865" cy="2552700"/>
        </a:xfrm>
        <a:prstGeom prst="rect">
          <a:avLst/>
        </a:prstGeom>
      </xdr:spPr>
    </xdr:pic>
    <xdr:clientData/>
  </xdr:twoCellAnchor>
  <xdr:twoCellAnchor editAs="oneCell">
    <xdr:from>
      <xdr:col>10</xdr:col>
      <xdr:colOff>0</xdr:colOff>
      <xdr:row>12</xdr:row>
      <xdr:rowOff>0</xdr:rowOff>
    </xdr:from>
    <xdr:to>
      <xdr:col>17</xdr:col>
      <xdr:colOff>133349</xdr:colOff>
      <xdr:row>12</xdr:row>
      <xdr:rowOff>2368346</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9929813"/>
          <a:ext cx="4038599" cy="2368346"/>
        </a:xfrm>
        <a:prstGeom prst="rect">
          <a:avLst/>
        </a:prstGeom>
      </xdr:spPr>
    </xdr:pic>
    <xdr:clientData/>
  </xdr:twoCellAnchor>
  <xdr:twoCellAnchor editAs="oneCell">
    <xdr:from>
      <xdr:col>10</xdr:col>
      <xdr:colOff>0</xdr:colOff>
      <xdr:row>13</xdr:row>
      <xdr:rowOff>0</xdr:rowOff>
    </xdr:from>
    <xdr:to>
      <xdr:col>17</xdr:col>
      <xdr:colOff>19050</xdr:colOff>
      <xdr:row>14</xdr:row>
      <xdr:rowOff>8796</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12604750"/>
          <a:ext cx="3924300" cy="2723421"/>
        </a:xfrm>
        <a:prstGeom prst="rect">
          <a:avLst/>
        </a:prstGeom>
      </xdr:spPr>
    </xdr:pic>
    <xdr:clientData/>
  </xdr:twoCellAnchor>
  <xdr:twoCellAnchor editAs="oneCell">
    <xdr:from>
      <xdr:col>10</xdr:col>
      <xdr:colOff>341312</xdr:colOff>
      <xdr:row>14</xdr:row>
      <xdr:rowOff>0</xdr:rowOff>
    </xdr:from>
    <xdr:to>
      <xdr:col>17</xdr:col>
      <xdr:colOff>247650</xdr:colOff>
      <xdr:row>14</xdr:row>
      <xdr:rowOff>2520099</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16375" y="15319375"/>
          <a:ext cx="3811588" cy="2520099"/>
        </a:xfrm>
        <a:prstGeom prst="rect">
          <a:avLst/>
        </a:prstGeom>
      </xdr:spPr>
    </xdr:pic>
    <xdr:clientData/>
  </xdr:twoCellAnchor>
  <xdr:twoCellAnchor editAs="oneCell">
    <xdr:from>
      <xdr:col>10</xdr:col>
      <xdr:colOff>0</xdr:colOff>
      <xdr:row>15</xdr:row>
      <xdr:rowOff>0</xdr:rowOff>
    </xdr:from>
    <xdr:to>
      <xdr:col>17</xdr:col>
      <xdr:colOff>171450</xdr:colOff>
      <xdr:row>15</xdr:row>
      <xdr:rowOff>2458729</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17978438"/>
          <a:ext cx="4076700" cy="2458729"/>
        </a:xfrm>
        <a:prstGeom prst="rect">
          <a:avLst/>
        </a:prstGeom>
      </xdr:spPr>
    </xdr:pic>
    <xdr:clientData/>
  </xdr:twoCellAnchor>
  <xdr:twoCellAnchor editAs="oneCell">
    <xdr:from>
      <xdr:col>10</xdr:col>
      <xdr:colOff>0</xdr:colOff>
      <xdr:row>16</xdr:row>
      <xdr:rowOff>0</xdr:rowOff>
    </xdr:from>
    <xdr:to>
      <xdr:col>17</xdr:col>
      <xdr:colOff>304800</xdr:colOff>
      <xdr:row>16</xdr:row>
      <xdr:rowOff>2398749</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20693063"/>
          <a:ext cx="4210050" cy="2398749"/>
        </a:xfrm>
        <a:prstGeom prst="rect">
          <a:avLst/>
        </a:prstGeom>
      </xdr:spPr>
    </xdr:pic>
    <xdr:clientData/>
  </xdr:twoCellAnchor>
  <xdr:twoCellAnchor editAs="oneCell">
    <xdr:from>
      <xdr:col>10</xdr:col>
      <xdr:colOff>0</xdr:colOff>
      <xdr:row>17</xdr:row>
      <xdr:rowOff>0</xdr:rowOff>
    </xdr:from>
    <xdr:to>
      <xdr:col>17</xdr:col>
      <xdr:colOff>111399</xdr:colOff>
      <xdr:row>17</xdr:row>
      <xdr:rowOff>2743200</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23328313"/>
          <a:ext cx="4016649" cy="2743200"/>
        </a:xfrm>
        <a:prstGeom prst="rect">
          <a:avLst/>
        </a:prstGeom>
      </xdr:spPr>
    </xdr:pic>
    <xdr:clientData/>
  </xdr:twoCellAnchor>
  <xdr:twoCellAnchor editAs="oneCell">
    <xdr:from>
      <xdr:col>10</xdr:col>
      <xdr:colOff>0</xdr:colOff>
      <xdr:row>18</xdr:row>
      <xdr:rowOff>0</xdr:rowOff>
    </xdr:from>
    <xdr:to>
      <xdr:col>17</xdr:col>
      <xdr:colOff>152400</xdr:colOff>
      <xdr:row>18</xdr:row>
      <xdr:rowOff>2295718</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5063" y="26146125"/>
          <a:ext cx="4057650" cy="2295718"/>
        </a:xfrm>
        <a:prstGeom prst="rect">
          <a:avLst/>
        </a:prstGeom>
      </xdr:spPr>
    </xdr:pic>
    <xdr:clientData/>
  </xdr:twoCellAnchor>
  <xdr:twoCellAnchor editAs="oneCell">
    <xdr:from>
      <xdr:col>10</xdr:col>
      <xdr:colOff>1</xdr:colOff>
      <xdr:row>19</xdr:row>
      <xdr:rowOff>0</xdr:rowOff>
    </xdr:from>
    <xdr:to>
      <xdr:col>16</xdr:col>
      <xdr:colOff>666751</xdr:colOff>
      <xdr:row>19</xdr:row>
      <xdr:rowOff>2551313</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363951" y="28898850"/>
          <a:ext cx="3752850" cy="2551313"/>
        </a:xfrm>
        <a:prstGeom prst="rect">
          <a:avLst/>
        </a:prstGeom>
      </xdr:spPr>
    </xdr:pic>
    <xdr:clientData/>
  </xdr:twoCellAnchor>
  <xdr:twoCellAnchor editAs="oneCell">
    <xdr:from>
      <xdr:col>10</xdr:col>
      <xdr:colOff>0</xdr:colOff>
      <xdr:row>20</xdr:row>
      <xdr:rowOff>0</xdr:rowOff>
    </xdr:from>
    <xdr:to>
      <xdr:col>16</xdr:col>
      <xdr:colOff>819150</xdr:colOff>
      <xdr:row>20</xdr:row>
      <xdr:rowOff>2476234</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363950" y="31575375"/>
          <a:ext cx="3905250" cy="2476234"/>
        </a:xfrm>
        <a:prstGeom prst="rect">
          <a:avLst/>
        </a:prstGeom>
      </xdr:spPr>
    </xdr:pic>
    <xdr:clientData/>
  </xdr:twoCellAnchor>
  <xdr:twoCellAnchor editAs="oneCell">
    <xdr:from>
      <xdr:col>10</xdr:col>
      <xdr:colOff>0</xdr:colOff>
      <xdr:row>21</xdr:row>
      <xdr:rowOff>0</xdr:rowOff>
    </xdr:from>
    <xdr:to>
      <xdr:col>17</xdr:col>
      <xdr:colOff>238125</xdr:colOff>
      <xdr:row>21</xdr:row>
      <xdr:rowOff>2471482</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6363950" y="34185225"/>
          <a:ext cx="4152900" cy="2471482"/>
        </a:xfrm>
        <a:prstGeom prst="rect">
          <a:avLst/>
        </a:prstGeom>
      </xdr:spPr>
    </xdr:pic>
    <xdr:clientData/>
  </xdr:twoCellAnchor>
  <xdr:twoCellAnchor editAs="oneCell">
    <xdr:from>
      <xdr:col>10</xdr:col>
      <xdr:colOff>0</xdr:colOff>
      <xdr:row>22</xdr:row>
      <xdr:rowOff>0</xdr:rowOff>
    </xdr:from>
    <xdr:to>
      <xdr:col>17</xdr:col>
      <xdr:colOff>219075</xdr:colOff>
      <xdr:row>22</xdr:row>
      <xdr:rowOff>2308917</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363950" y="36966525"/>
          <a:ext cx="4133850" cy="23089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3"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8</v>
      </c>
      <c r="D3" s="87"/>
      <c r="F3" s="79">
        <v>42443</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190</v>
      </c>
      <c r="D5" s="89"/>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98" customHeight="1" x14ac:dyDescent="0.25">
      <c r="A10" s="12" t="str">
        <f>IF(OR(B10&lt;&gt;"",J10&lt;&gt;""),"IMG01","")</f>
        <v>IMG01</v>
      </c>
      <c r="B10" s="62" t="s">
        <v>187</v>
      </c>
      <c r="C10" s="20" t="str">
        <f t="shared" ref="C10:C41" si="0">IF(OR(B10&lt;&gt;"",J10&lt;&gt;""),IF($G$4="Recurso",CONCATENATE($G$4," ",$G$5),$G$4),"")</f>
        <v>Recurso Diaporama F1</v>
      </c>
      <c r="D10" s="63" t="s">
        <v>192</v>
      </c>
      <c r="E10" s="63" t="s">
        <v>155</v>
      </c>
      <c r="F10" s="13" t="str">
        <f t="shared" ref="F10" ca="1" si="1">IF(OR(B10&lt;&gt;"",J10&lt;&gt;""),CONCATENATE($C$7,"_",$A10,IF($G$4="Cuaderno de Estudio","_small",CONCATENATE(IF(I10="","","n"),IF(LEFT($G$5,1)="F",".jpg",".png")))),"")</f>
        <v>MA_08_09_CO_REC230_IMG01.png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213.75" customHeight="1" x14ac:dyDescent="0.25">
      <c r="A11" s="12" t="str">
        <f t="shared" ref="A11:A18" si="3">IF(OR(B11&lt;&gt;"",J11&lt;&gt;""),CONCATENATE(LEFT(A10,3),IF(MID(A10,4,2)+1&lt;10,CONCATENATE("0",MID(A10,4,2)+1))),"")</f>
        <v>IMG02</v>
      </c>
      <c r="B11" s="62" t="s">
        <v>187</v>
      </c>
      <c r="C11" s="20" t="str">
        <f t="shared" si="0"/>
        <v>Recurso Diaporama F1</v>
      </c>
      <c r="D11" s="63" t="s">
        <v>192</v>
      </c>
      <c r="E11" s="63" t="s">
        <v>155</v>
      </c>
      <c r="F11" s="13" t="str">
        <f t="shared" ref="F11:F74" ca="1" si="4">IF(OR(B11&lt;&gt;"",J11&lt;&gt;""),CONCATENATE($C$7,"_",$A11,IF($G$4="Cuaderno de Estudio","_small",CONCATENATE(IF(I11="","","n"),IF(LEFT($G$5,1)="F",".jpg",".png")))),"")</f>
        <v>MA_08_09_CO_REC230_IMG02.png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ht="203.25" customHeight="1" x14ac:dyDescent="0.25">
      <c r="A12" s="12" t="str">
        <f t="shared" si="3"/>
        <v>IMG03</v>
      </c>
      <c r="B12" s="62" t="s">
        <v>187</v>
      </c>
      <c r="C12" s="20" t="str">
        <f t="shared" si="0"/>
        <v>Recurso Diaporama F1</v>
      </c>
      <c r="D12" s="63" t="s">
        <v>192</v>
      </c>
      <c r="E12" s="63" t="s">
        <v>155</v>
      </c>
      <c r="F12" s="13" t="str">
        <f t="shared" ca="1" si="4"/>
        <v>MA_08_09_CO_REC230_IMG03.png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210.75" customHeight="1" x14ac:dyDescent="0.25">
      <c r="A13" s="12" t="str">
        <f t="shared" si="3"/>
        <v>IMG04</v>
      </c>
      <c r="B13" s="62" t="s">
        <v>187</v>
      </c>
      <c r="C13" s="20" t="str">
        <f t="shared" si="0"/>
        <v>Recurso Diaporama F1</v>
      </c>
      <c r="D13" s="63" t="s">
        <v>192</v>
      </c>
      <c r="E13" s="63" t="s">
        <v>155</v>
      </c>
      <c r="F13" s="13" t="str">
        <f t="shared" ca="1" si="4"/>
        <v>MA_08_09_CO_REC230_IMG04.png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213.75" customHeight="1" x14ac:dyDescent="0.25">
      <c r="A14" s="12" t="str">
        <f t="shared" si="3"/>
        <v>IMG05</v>
      </c>
      <c r="B14" s="62" t="s">
        <v>187</v>
      </c>
      <c r="C14" s="20" t="str">
        <f t="shared" si="0"/>
        <v>Recurso Diaporama F1</v>
      </c>
      <c r="D14" s="63" t="s">
        <v>192</v>
      </c>
      <c r="E14" s="63" t="s">
        <v>155</v>
      </c>
      <c r="F14" s="13" t="str">
        <f t="shared" ca="1" si="4"/>
        <v>MA_08_09_CO_REC230_IMG05.png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209.25" customHeight="1" x14ac:dyDescent="0.25">
      <c r="A15" s="12" t="str">
        <f t="shared" si="3"/>
        <v>IMG06</v>
      </c>
      <c r="B15" s="62" t="s">
        <v>187</v>
      </c>
      <c r="C15" s="20" t="str">
        <f t="shared" si="0"/>
        <v>Recurso Diaporama F1</v>
      </c>
      <c r="D15" s="63" t="s">
        <v>192</v>
      </c>
      <c r="E15" s="63" t="s">
        <v>155</v>
      </c>
      <c r="F15" s="13" t="str">
        <f t="shared" ca="1" si="4"/>
        <v>MA_08_09_CO_REC230_IMG06.png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194</v>
      </c>
      <c r="K15" s="66"/>
      <c r="O15" s="2" t="str">
        <f>'Definición técnica de imagenes'!A24</f>
        <v>F6B</v>
      </c>
    </row>
    <row r="16" spans="1:16" s="11" customFormat="1" ht="213.75" customHeight="1" x14ac:dyDescent="0.3">
      <c r="A16" s="12" t="str">
        <f t="shared" si="3"/>
        <v>IMG07</v>
      </c>
      <c r="B16" s="62" t="s">
        <v>187</v>
      </c>
      <c r="C16" s="20" t="str">
        <f t="shared" si="0"/>
        <v>Recurso Diaporama F1</v>
      </c>
      <c r="D16" s="63" t="s">
        <v>192</v>
      </c>
      <c r="E16" s="63" t="s">
        <v>155</v>
      </c>
      <c r="F16" s="13" t="str">
        <f t="shared" ca="1" si="4"/>
        <v>MA_08_09_CO_REC230_IMG07.png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t="s">
        <v>194</v>
      </c>
      <c r="K16" s="67"/>
      <c r="O16" s="2" t="str">
        <f>'Definición técnica de imagenes'!A25</f>
        <v>F7</v>
      </c>
    </row>
    <row r="17" spans="1:15" s="11" customFormat="1" ht="207.75" customHeight="1" x14ac:dyDescent="0.25">
      <c r="A17" s="12" t="str">
        <f t="shared" si="3"/>
        <v>IMG08</v>
      </c>
      <c r="B17" s="62" t="s">
        <v>187</v>
      </c>
      <c r="C17" s="20" t="str">
        <f t="shared" si="0"/>
        <v>Recurso Diaporama F1</v>
      </c>
      <c r="D17" s="63" t="s">
        <v>192</v>
      </c>
      <c r="E17" s="63" t="s">
        <v>155</v>
      </c>
      <c r="F17" s="13" t="str">
        <f t="shared" ca="1" si="4"/>
        <v>MA_08_09_CO_REC230_IMG08.png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t="s">
        <v>194</v>
      </c>
      <c r="K17" s="66"/>
      <c r="O17" s="2" t="str">
        <f>'Definición técnica de imagenes'!A27</f>
        <v>F7B</v>
      </c>
    </row>
    <row r="18" spans="1:15" s="11" customFormat="1" ht="222" customHeight="1" x14ac:dyDescent="0.25">
      <c r="A18" s="12" t="str">
        <f t="shared" si="3"/>
        <v>IMG09</v>
      </c>
      <c r="B18" s="62" t="s">
        <v>187</v>
      </c>
      <c r="C18" s="20" t="str">
        <f t="shared" si="0"/>
        <v>Recurso Diaporama F1</v>
      </c>
      <c r="D18" s="63" t="s">
        <v>192</v>
      </c>
      <c r="E18" s="63" t="s">
        <v>155</v>
      </c>
      <c r="F18" s="13" t="str">
        <f t="shared" ca="1" si="4"/>
        <v>MA_08_09_CO_REC230_IMG09.png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t="s">
        <v>194</v>
      </c>
      <c r="K18" s="66"/>
      <c r="O18" s="2" t="str">
        <f>'Definición técnica de imagenes'!A30</f>
        <v>F8</v>
      </c>
    </row>
    <row r="19" spans="1:15" s="11" customFormat="1" ht="215.25" customHeight="1" x14ac:dyDescent="0.3">
      <c r="A19" s="12" t="str">
        <f t="shared" ref="A19:A50" si="6">IF(OR(B19&lt;&gt;"",J19&lt;&gt;""),CONCATENATE(LEFT(A18,3),IF(MID(A18,4,2)+1&lt;10,CONCATENATE("0",MID(A18,4,2)+1),MID(A18,4,2)+1)),"")</f>
        <v>IMG10</v>
      </c>
      <c r="B19" s="62" t="s">
        <v>187</v>
      </c>
      <c r="C19" s="20" t="str">
        <f t="shared" si="0"/>
        <v>Recurso Diaporama F1</v>
      </c>
      <c r="D19" s="63" t="s">
        <v>192</v>
      </c>
      <c r="E19" s="63" t="s">
        <v>155</v>
      </c>
      <c r="F19" s="13" t="str">
        <f t="shared" ca="1" si="4"/>
        <v>MA_08_09_CO_REC230_IMG10.png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t="s">
        <v>194</v>
      </c>
      <c r="K19" s="67"/>
      <c r="O19" s="2" t="str">
        <f>'Definición técnica de imagenes'!A31</f>
        <v>F10</v>
      </c>
    </row>
    <row r="20" spans="1:15" s="11" customFormat="1" ht="210.75" customHeight="1" x14ac:dyDescent="0.25">
      <c r="A20" s="12" t="str">
        <f t="shared" si="6"/>
        <v>IMG11</v>
      </c>
      <c r="B20" s="62" t="s">
        <v>187</v>
      </c>
      <c r="C20" s="20" t="str">
        <f t="shared" si="0"/>
        <v>Recurso Diaporama F1</v>
      </c>
      <c r="D20" s="63" t="s">
        <v>192</v>
      </c>
      <c r="E20" s="63" t="s">
        <v>155</v>
      </c>
      <c r="F20" s="13" t="str">
        <f t="shared" ca="1" si="4"/>
        <v>MA_08_09_CO_REC230_IMG11.png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194</v>
      </c>
      <c r="K20" s="66"/>
      <c r="O20" s="2" t="str">
        <f>'Definición técnica de imagenes'!A32</f>
        <v>F10B</v>
      </c>
    </row>
    <row r="21" spans="1:15" s="11" customFormat="1" ht="205.5" customHeight="1" x14ac:dyDescent="0.25">
      <c r="A21" s="12" t="str">
        <f t="shared" si="6"/>
        <v>IMG12</v>
      </c>
      <c r="B21" s="62" t="s">
        <v>187</v>
      </c>
      <c r="C21" s="20" t="str">
        <f t="shared" si="0"/>
        <v>Recurso Diaporama F1</v>
      </c>
      <c r="D21" s="63" t="s">
        <v>192</v>
      </c>
      <c r="E21" s="63" t="s">
        <v>155</v>
      </c>
      <c r="F21" s="13" t="str">
        <f t="shared" ca="1" si="4"/>
        <v>MA_08_09_CO_REC230_IMG12.png</v>
      </c>
      <c r="G21" s="13" t="str">
        <f ca="1">IF($F21&lt;&gt;"",IF($G$4="Recurso",VLOOKUP($E21,OFFSET('Definición técnica de imagenes'!$A$1,MATCH($G$5,'Definición técnica de imagenes'!$A$1:$A$104,0)-1,1,COUNTIF('Definición técnica de imagenes'!$A$3:$A$102,$G$5),5),5,FALSE),'Definición técnica de imagenes'!$F$16),"")</f>
        <v>950 x 608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t="s">
        <v>194</v>
      </c>
      <c r="K21" s="66"/>
      <c r="O21" s="2" t="str">
        <f>'Definición técnica de imagenes'!A33</f>
        <v>F11</v>
      </c>
    </row>
    <row r="22" spans="1:15" s="11" customFormat="1" ht="219" customHeight="1" x14ac:dyDescent="0.25">
      <c r="A22" s="12" t="str">
        <f t="shared" si="6"/>
        <v>IMG13</v>
      </c>
      <c r="B22" s="62" t="s">
        <v>187</v>
      </c>
      <c r="C22" s="20" t="str">
        <f t="shared" si="0"/>
        <v>Recurso Diaporama F1</v>
      </c>
      <c r="D22" s="63" t="s">
        <v>192</v>
      </c>
      <c r="E22" s="63" t="s">
        <v>155</v>
      </c>
      <c r="F22" s="13" t="str">
        <f t="shared" ca="1" si="4"/>
        <v>MA_08_09_CO_REC230_IMG13.png</v>
      </c>
      <c r="G22" s="13" t="str">
        <f ca="1">IF($F22&lt;&gt;"",IF($G$4="Recurso",VLOOKUP($E22,OFFSET('Definición técnica de imagenes'!$A$1,MATCH($G$5,'Definición técnica de imagenes'!$A$1:$A$104,0)-1,1,COUNTIF('Definición técnica de imagenes'!$A$3:$A$102,$G$5),5),5,FALSE),'Definición técnica de imagenes'!$F$16),"")</f>
        <v>950 x 608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t="s">
        <v>194</v>
      </c>
      <c r="K22" s="68"/>
      <c r="O22" s="2" t="str">
        <f>'Definición técnica de imagenes'!A34</f>
        <v>F12</v>
      </c>
    </row>
    <row r="23" spans="1:15" s="11" customFormat="1" ht="207" customHeight="1" x14ac:dyDescent="0.25">
      <c r="A23" s="12" t="str">
        <f t="shared" si="6"/>
        <v>IMG14</v>
      </c>
      <c r="B23" s="62" t="s">
        <v>187</v>
      </c>
      <c r="C23" s="20" t="str">
        <f t="shared" si="0"/>
        <v>Recurso Diaporama F1</v>
      </c>
      <c r="D23" s="63" t="s">
        <v>192</v>
      </c>
      <c r="E23" s="63" t="s">
        <v>155</v>
      </c>
      <c r="F23" s="13" t="str">
        <f t="shared" ca="1" si="4"/>
        <v>MA_08_09_CO_REC230_IMG14.png</v>
      </c>
      <c r="G23" s="13" t="str">
        <f ca="1">IF($F23&lt;&gt;"",IF($G$4="Recurso",VLOOKUP($E23,OFFSET('Definición técnica de imagenes'!$A$1,MATCH($G$5,'Definición técnica de imagenes'!$A$1:$A$104,0)-1,1,COUNTIF('Definición técnica de imagenes'!$A$3:$A$102,$G$5),5),5,FALSE),'Definición técnica de imagenes'!$F$16),"")</f>
        <v>950 x 608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194</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t="s">
        <v>188</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2016-03-14T13:49:00Z</dcterms:modified>
</cp:coreProperties>
</file>