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USUARIO\Desktop\PLANETA\AUTOR\septim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62913"/>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2" i="1"/>
  <c r="K45" i="2"/>
  <c r="J21" i="2"/>
  <c r="I21" i="2"/>
  <c r="D5" i="2" s="1"/>
  <c r="D7" i="2" s="1"/>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1" i="1" l="1"/>
  <c r="F11" i="1"/>
  <c r="G11" i="1" s="1"/>
  <c r="H10" i="1"/>
  <c r="A13" i="1"/>
  <c r="F10" i="1"/>
  <c r="G10" i="1" s="1"/>
  <c r="F13" i="1" l="1"/>
  <c r="G13" i="1" s="1"/>
  <c r="H13" i="1"/>
  <c r="A14" i="1"/>
  <c r="F14" i="1" l="1"/>
  <c r="G14" i="1" s="1"/>
  <c r="H14" i="1"/>
  <c r="A15" i="1"/>
  <c r="F15" i="1" l="1"/>
  <c r="G15" i="1" s="1"/>
  <c r="H15" i="1"/>
  <c r="A16" i="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<sst xmlns="http://schemas.openxmlformats.org/spreadsheetml/2006/main" count="383" uniqueCount="199">
  <si>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</si>
  <si>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</si>
  <si>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</si>
  <si>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</si>
  <si>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</si>
  <si>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</si>
  <si>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</si>
  <si>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</si>
  <si>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</si>
  <si>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</si>
  <si>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</si>
  <si>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</si>
  <si>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</si>
  <si>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</si>
  <si>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</si>
  <si>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</si>
  <si>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</si>
  <si>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</si>
  <si>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</si>
  <si>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</si>
  <si>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</si>
  <si>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</si>
  <si>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</si>
  <si>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</si>
  <si>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</si>
  <si>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</si>
  <si>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</si>
  <si>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</si>
  <si>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</si>
  <si>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</si>
  <si>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</si>
  <si>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</si>
  <si>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</si>
  <si>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</si>
  <si>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</si>
  <si>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</si>
  <si>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</si>
  <si>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</si>
  <si>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</si>
  <si>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</si>
  <si>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</si>
  <si>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</si>
  <si>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</si>
  <si>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</si>
  <si>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</si>
  <si>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</si>
  <si>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</si>
  <si>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</si>
  <si>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</si>
  <si>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</si>
  <si>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</si>
  <si>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</si>
  <si>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</si>
  <si>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</si>
  <si>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</si>
  <si>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</si>
  <si>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</si>
  <si>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</si>
  <si>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</si>
  <si>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</si>
  <si>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</si>
  <si>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</si>
  <si>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</si>
  <si>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</si>
  <si>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</si>
  <si>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</si>
  <si>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</si>
  <si>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</si>
  <si>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</si>
  <si>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</si>
  <si>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</si>
  <si>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</si>
  <si>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</si>
  <si>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</si>
  <si>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</si>
  <si>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</si>
  <si>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</si>
  <si>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</si>
  <si>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</si>
  <si>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</si>
  <si>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</si>
  <si>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</si>
  <si>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</si>
  <si>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</si>
  <si>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</si>
  <si>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</si>
  <si>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</si>
  <si>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</si>
  <si>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</si>
  <si>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</si>
  <si>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</si>
  <si>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</si>
  <si>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</si>
  <si>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</si>
  <si>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</si>
  <si>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</si>
  <si>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</si>
  <si>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</si>
  <si>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</si>
  <si>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</si>
  <si>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</si>
  <si>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</si>
  <si>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</si>
  <si>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</si>
  <si>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</si>
  <si>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</si>
  <si>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</si>
  <si>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</si>
  <si>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</si>
  <si>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</si>
  <si>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</si>
  <si>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</si>
  <si>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</si>
  <si>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</si>
  <si>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</si>
  <si>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</si>
  <si>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</si>
  <si>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</si>
  <si>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</si>
  <si>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</si>
  <si>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</si>
  <si>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</si>
  <si>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</si>
  <si>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</si>
  <si>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</si>
  <si>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</si>
  <si>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</si>
  <si>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</si>
  <si>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</si>
  <si>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</si>
  <si>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</si>
  <si>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</si>
  <si>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</si>
  <si>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</si>
  <si>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</si>
  <si>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</si>
  <si>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</si>
  <si>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</si>
  <si>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</si>
  <si>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</si>
  <si>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</si>
  <si>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</si>
  <si>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</si>
  <si>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</si>
  <si>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</si>
  <si>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</si>
  <si>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</si>
  <si>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</si>
  <si>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</si>
  <si>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</si>
  <si>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</si>
  <si>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</si>
  <si>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</si>
  <si>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</si>
  <si>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</si>
  <si>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</si>
  <si>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</si>
  <si>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</si>
  <si>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</si>
  <si>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</si>
  <si>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</si>
  <si>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</si>
  <si>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</si>
  <si>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</si>
  <si>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</si>
  <si>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</si>
  <si>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</si>
  <si>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</si>
  <si>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</si>
  <si>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</si>
  <si>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</si>
  <si>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</si>
  <si>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</si>
  <si>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</si>
  <si>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</si>
  <si>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</si>
  <si>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</si>
  <si>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</si>
  <si>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</si>
  <si>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</si>
  <si>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</si>
  <si>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</si>
  <si>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</si>
  <si>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</si>
  <si>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</si>
  <si>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</si>
  <si>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</si>
  <si>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Estadistica y probabilidad</t>
  </si>
  <si>
    <t>MA_07_14_REC20</t>
  </si>
  <si>
    <t>Fotografía</t>
  </si>
  <si>
    <t>Ejercicio  sobre fumadores</t>
  </si>
  <si>
    <t>Estado Civil</t>
  </si>
  <si>
    <t>Ilustración</t>
  </si>
  <si>
    <t>Ejercicio estado civil tabla</t>
  </si>
  <si>
    <t>Almacen de zapatos</t>
  </si>
  <si>
    <t>Asignaturas pendientes</t>
  </si>
  <si>
    <t>formas de pago</t>
  </si>
  <si>
    <t>Tabla formas de pago</t>
  </si>
  <si>
    <t>Algas marinas unir con la tabla de longitudes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</si>
</sst>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4" fillId="0" borderId="0" xfId="51" applyAlignment="1">
      <alignment horizontal="justify" vertical="center"/>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547687</xdr:colOff>
      <xdr:row>10</xdr:row>
      <xdr:rowOff>349250</xdr:rowOff>
    </xdr:from>
    <xdr:to>
      <xdr:col>10</xdr:col>
      <xdr:colOff>1757362</xdr:colOff>
      <xdr:row>10</xdr:row>
      <xdr:rowOff>1014730</xdr:rowOff>
    </xdr:to>
    <xdr:pic>
      <xdr:nvPicPr>
        <xdr:cNvPr id="2" name="Imagen 1"/>
        <xdr:cNvPicPr/>
      </xdr:nvPicPr>
      <xdr:blipFill rotWithShape="1">
        <a:blip xmlns:r="http://schemas.openxmlformats.org/officeDocument/2006/relationships" r:embed="rId1"/>
        <a:srcRect l="27870" t="62121" r="56432" b="22506"/>
        <a:stretch/>
      </xdr:blipFill>
      <xdr:spPr bwMode="auto">
        <a:xfrm>
          <a:off x="16922750" y="3095625"/>
          <a:ext cx="1209675" cy="66548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627062</xdr:colOff>
      <xdr:row>13</xdr:row>
      <xdr:rowOff>388937</xdr:rowOff>
    </xdr:from>
    <xdr:to>
      <xdr:col>10</xdr:col>
      <xdr:colOff>1737677</xdr:colOff>
      <xdr:row>13</xdr:row>
      <xdr:rowOff>893762</xdr:rowOff>
    </xdr:to>
    <xdr:pic>
      <xdr:nvPicPr>
        <xdr:cNvPr id="3" name="Imagen 2"/>
        <xdr:cNvPicPr/>
      </xdr:nvPicPr>
      <xdr:blipFill rotWithShape="1">
        <a:blip xmlns:r="http://schemas.openxmlformats.org/officeDocument/2006/relationships" r:embed="rId2"/>
        <a:srcRect l="28046" t="66513" r="56432" b="20937"/>
        <a:stretch/>
      </xdr:blipFill>
      <xdr:spPr bwMode="auto">
        <a:xfrm>
          <a:off x="17002125" y="5349875"/>
          <a:ext cx="1110615" cy="5048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742293</xdr:colOff>
      <xdr:row>13</xdr:row>
      <xdr:rowOff>1116725</xdr:rowOff>
    </xdr:from>
    <xdr:to>
      <xdr:col>10</xdr:col>
      <xdr:colOff>1635103</xdr:colOff>
      <xdr:row>15</xdr:row>
      <xdr:rowOff>273927</xdr:rowOff>
    </xdr:to>
    <xdr:pic>
      <xdr:nvPicPr>
        <xdr:cNvPr id="4" name="Imagen 3"/>
        <xdr:cNvPicPr/>
      </xdr:nvPicPr>
      <xdr:blipFill rotWithShape="1">
        <a:blip xmlns:r="http://schemas.openxmlformats.org/officeDocument/2006/relationships" r:embed="rId3"/>
        <a:srcRect l="28222" t="34826" r="60489" b="38192"/>
        <a:stretch/>
      </xdr:blipFill>
      <xdr:spPr bwMode="auto">
        <a:xfrm>
          <a:off x="17118724" y="6089432"/>
          <a:ext cx="892810" cy="120015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shutterstock.com/pic-18911824/stock-photo-high-school-class-schedule.html?src=p_iCoamPA2Mtij8poNpqYQ-1-20" TargetMode="External"/><Relationship Id="rId2" Type="http://schemas.openxmlformats.org/officeDocument/2006/relationships/hyperlink" Target="http://www.shutterstock.com/pic-140743294/stock-photo-background-with-shoes-on-shelves-of-shop.html?src=1gZffylFxY5dL9ZytO8y8g-1-20" TargetMode="External"/><Relationship Id="rId1" Type="http://schemas.openxmlformats.org/officeDocument/2006/relationships/hyperlink" Target="http://www.shutterstock.com/pic-141032455/stock-photo-quit-smoking-doctor-hands-breaking-the-cigarette-close-up-asian-model.html?src=3UI3npvCSF7vywphiWrQZA-1-20"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shutterstock.com/pic-142303630/stock-photo-underwater-sea-grass-and-sun.html?src=5nrXHxZw1DKzW3nB0ORsoQ-1-0"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I1" zoomScale="145" zoomScaleNormal="145" zoomScalePageLayoutView="140" workbookViewId="0">
      <pane ySplit="9" topLeftCell="A15" activePane="bottomLeft" state="frozen"/>
      <selection pane="bottomLeft" activeCell="K15" sqref="K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49.5" customHeight="1" x14ac:dyDescent="0.25">
      <c r="A10" s="12" t="str">
        <f>IF(OR(B10&lt;&gt;"",J10&lt;&gt;""),"IMG01","")</f>
        <v>IMG01</v>
      </c>
      <c r="B10" s="109">
        <v>141032455</v>
      </c>
      <c r="C10" s="20" t="str">
        <f t="shared" ref="C10:C41" si="0">IF(OR(B10&lt;&gt;"",J10&lt;&gt;""),IF($G$4="Recurso",CONCATENATE($G$4," ",$G$5),$G$4),"")</f>
        <v>Recurso M5A</v>
      </c>
      <c r="D10" s="63" t="s">
        <v>189</v>
      </c>
      <c r="E10" s="63" t="s">
        <v>155</v>
      </c>
      <c r="F10" s="13" t="str">
        <f t="shared" ref="F10" ca="1" si="1">IF(OR(B10&lt;&gt;"",J10&lt;&gt;""),CONCATENATE($C$7,"_",$A10,IF($G$4="Cuaderno de Estudio","_small",CONCATENATE(IF(I10="","","n"),IF(LEFT($G$5,1)="F",".jpg",".png")))),"")</f>
        <v>MA_07_14_REC20_IMG01n.png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MA_07_14_REC20_IMG01a.png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c r="O10" s="2" t="str">
        <f>'Definición técnica de imagenes'!A12</f>
        <v>M12D</v>
      </c>
    </row>
    <row r="11" spans="1:16" s="11" customFormat="1" ht="105" customHeight="1" x14ac:dyDescent="0.25">
      <c r="A11" s="12" t="str">
        <f t="shared" ref="A11:A18" si="3">IF(OR(B11&lt;&gt;"",J11&lt;&gt;""),CONCATENATE(LEFT(A10,3),IF(MID(A10,4,2)+1&lt;10,CONCATENATE("0",MID(A10,4,2)+1))),"")</f>
        <v>IMG02</v>
      </c>
      <c r="B11" s="62" t="s">
        <v>191</v>
      </c>
      <c r="C11" s="20" t="str">
        <f t="shared" si="0"/>
        <v>Recurso M5A</v>
      </c>
      <c r="D11" s="63" t="s">
        <v>192</v>
      </c>
      <c r="E11" s="63" t="s">
        <v>155</v>
      </c>
      <c r="F11" s="13" t="str">
        <f t="shared" ref="F11:F74" ca="1" si="4">IF(OR(B11&lt;&gt;"",J11&lt;&gt;""),CONCATENATE($C$7,"_",$A11,IF($G$4="Cuaderno de Estudio","_small",CONCATENATE(IF(I11="","","n"),IF(LEFT($G$5,1)="F",".jpg",".png")))),"")</f>
        <v>MA_07_14_REC20_IMG02n.png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MA_07_14_REC20_IMG02a.png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193</v>
      </c>
      <c r="K11" s="65"/>
      <c r="O11" s="2" t="str">
        <f>'Definición técnica de imagenes'!A13</f>
        <v>M101</v>
      </c>
    </row>
    <row r="12" spans="1:16" s="11" customFormat="1" ht="54" customHeight="1" x14ac:dyDescent="0.25">
      <c r="A12" s="12" t="str">
        <f t="shared" si="3"/>
        <v>IMG03</v>
      </c>
      <c r="B12" s="109">
        <v>140743294</v>
      </c>
      <c r="C12" s="20" t="str">
        <f t="shared" si="0"/>
        <v>Recurso M5A</v>
      </c>
      <c r="D12" s="63" t="s">
        <v>189</v>
      </c>
      <c r="E12" s="63" t="s">
        <v>155</v>
      </c>
      <c r="F12" s="13" t="str">
        <f t="shared" ca="1" si="4"/>
        <v>MA_07_14_REC20_IMG03n.png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MA_07_14_REC20_IMG03a.png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194</v>
      </c>
      <c r="K12" s="64"/>
      <c r="O12" s="2" t="str">
        <f>'Definición técnica de imagenes'!A18</f>
        <v>Diaporama F1</v>
      </c>
    </row>
    <row r="13" spans="1:16" s="11" customFormat="1" ht="15.75" x14ac:dyDescent="0.25">
      <c r="A13" s="12" t="str">
        <f t="shared" si="3"/>
        <v>IMG04</v>
      </c>
      <c r="B13" s="109">
        <v>18911824</v>
      </c>
      <c r="C13" s="20" t="str">
        <f t="shared" si="0"/>
        <v>Recurso M5A</v>
      </c>
      <c r="D13" s="63" t="s">
        <v>189</v>
      </c>
      <c r="E13" s="63" t="s">
        <v>155</v>
      </c>
      <c r="F13" s="13" t="str">
        <f t="shared" ca="1" si="4"/>
        <v>MA_07_14_REC20_IMG04n.png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MA_07_14_REC20_IMG04a.png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195</v>
      </c>
      <c r="K13" s="64"/>
      <c r="O13" s="2" t="str">
        <f>'Definición técnica de imagenes'!A19</f>
        <v>F4</v>
      </c>
    </row>
    <row r="14" spans="1:16" s="11" customFormat="1" ht="94.5" customHeight="1" x14ac:dyDescent="0.25">
      <c r="A14" s="12" t="str">
        <f t="shared" si="3"/>
        <v>IMG05</v>
      </c>
      <c r="B14" s="62" t="s">
        <v>196</v>
      </c>
      <c r="C14" s="20" t="str">
        <f t="shared" si="0"/>
        <v>Recurso M5A</v>
      </c>
      <c r="D14" s="63" t="s">
        <v>192</v>
      </c>
      <c r="E14" s="63" t="s">
        <v>155</v>
      </c>
      <c r="F14" s="13" t="str">
        <f t="shared" ca="1" si="4"/>
        <v>MA_07_14_REC20_IMG05n.png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MA_07_14_REC20_IMG05a.png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197</v>
      </c>
      <c r="K14" s="64"/>
      <c r="O14" s="2" t="str">
        <f>'Definición técnica de imagenes'!A22</f>
        <v>F6</v>
      </c>
    </row>
    <row r="15" spans="1:16" s="11" customFormat="1" ht="66" customHeight="1" x14ac:dyDescent="0.25">
      <c r="A15" s="12" t="str">
        <f t="shared" si="3"/>
        <v>IMG06</v>
      </c>
      <c r="B15" s="109">
        <v>142303630</v>
      </c>
      <c r="C15" s="20" t="str">
        <f t="shared" si="0"/>
        <v>Recurso M5A</v>
      </c>
      <c r="D15" s="63" t="s">
        <v>189</v>
      </c>
      <c r="E15" s="63" t="s">
        <v>155</v>
      </c>
      <c r="F15" s="13" t="str">
        <f t="shared" ca="1" si="4"/>
        <v>MA_07_14_REC20_IMG06n.png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MA_07_14_REC20_IMG06a.png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198</v>
      </c>
      <c r="K15" s="66"/>
      <c r="O15" s="2" t="str">
        <f>'Definición técnica de imagenes'!A24</f>
        <v>F6B</v>
      </c>
    </row>
    <row r="16" spans="1:16" s="11" customFormat="1" ht="52.5"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141032455/stock-photo-quit-smoking-doctor-hands-breaking-the-cigarette-close-up-asian-model.html?src=3UI3npvCSF7vywphiWrQZA-1-20"/>
    <hyperlink ref="B12" r:id="rId2" display="http://www.shutterstock.com/pic-140743294/stock-photo-background-with-shoes-on-shelves-of-shop.html?src=1gZffylFxY5dL9ZytO8y8g-1-20"/>
    <hyperlink ref="B13" r:id="rId3" display="http://www.shutterstock.com/pic-18911824/stock-photo-high-school-class-schedule.html?src=p_iCoamPA2Mtij8poNpqYQ-1-20"/>
    <hyperlink ref="B15" r:id="rId4" display="http://www.shutterstock.com/pic-142303630/stock-photo-underwater-sea-grass-and-sun.html?src=5nrXHxZw1DKzW3nB0ORsoQ-1-0"/>
  </hyperlinks>
  <pageMargins left="0.75" right="0.75" top="1" bottom="1" header="0.5" footer="0.5"/>
  <pageSetup orientation="portrait" horizontalDpi="4294967292" verticalDpi="4294967292" r:id="rId5"/>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2016-02-29T03:49:18Z</dcterms:modified>
</cp:coreProperties>
</file>