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2. MA_07_05_CO\Copia GH\SolicitudesGraficas_Edicion\"/>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20" yWindow="0" windowWidth="44340" windowHeight="210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A10" i="1"/>
  <c r="A11" i="1"/>
  <c r="A12" i="1" s="1"/>
  <c r="A35" i="1"/>
  <c r="A36" i="1"/>
  <c r="A37" i="1"/>
  <c r="A38" i="1"/>
  <c r="A39" i="1"/>
  <c r="A40" i="1"/>
  <c r="A41" i="1"/>
  <c r="F41" i="1"/>
  <c r="G41" i="1" s="1"/>
  <c r="F40" i="1"/>
  <c r="G40" i="1" s="1"/>
  <c r="F39" i="1"/>
  <c r="G39" i="1" s="1"/>
  <c r="F38" i="1"/>
  <c r="G38" i="1" s="1"/>
  <c r="F37" i="1"/>
  <c r="G37" i="1" s="1"/>
  <c r="F36" i="1"/>
  <c r="G36" i="1" s="1"/>
  <c r="F35" i="1"/>
  <c r="G35" i="1" s="1"/>
  <c r="K45" i="2"/>
  <c r="J21" i="2"/>
  <c r="I21" i="2"/>
  <c r="D17" i="2" s="1"/>
  <c r="D18" i="2" s="1"/>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2" i="1"/>
  <c r="A43" i="1"/>
  <c r="A44" i="1"/>
  <c r="A45" i="1"/>
  <c r="A46" i="1"/>
  <c r="A47" i="1"/>
  <c r="A48" i="1"/>
  <c r="A49" i="1"/>
  <c r="A50" i="1"/>
  <c r="A51" i="1"/>
  <c r="A52" i="1"/>
  <c r="A53" i="1"/>
  <c r="A54" i="1"/>
  <c r="A55" i="1"/>
  <c r="A56" i="1"/>
  <c r="A57" i="1"/>
  <c r="A58" i="1"/>
  <c r="A59" i="1"/>
  <c r="A60" i="1"/>
  <c r="A61" i="1"/>
  <c r="A62" i="1"/>
  <c r="F10" i="1" l="1"/>
  <c r="G10" i="1" s="1"/>
  <c r="A13" i="1"/>
  <c r="F12" i="1"/>
  <c r="G12" i="1" s="1"/>
  <c r="H12" i="1"/>
  <c r="H11" i="1"/>
  <c r="F11" i="1"/>
  <c r="G11" i="1" s="1"/>
  <c r="H13" i="1" l="1"/>
  <c r="A14" i="1"/>
  <c r="F13" i="1"/>
  <c r="G13" i="1" s="1"/>
  <c r="H14" i="1" l="1"/>
  <c r="A15" i="1"/>
  <c r="F14" i="1"/>
  <c r="G14" i="1" s="1"/>
  <c r="A16" i="1" l="1"/>
  <c r="F15" i="1"/>
  <c r="G15" i="1" s="1"/>
  <c r="H15" i="1"/>
  <c r="A17" i="1" l="1"/>
  <c r="F16" i="1"/>
  <c r="G16" i="1" s="1"/>
  <c r="H16" i="1"/>
  <c r="H17" i="1" l="1"/>
  <c r="A18" i="1"/>
  <c r="F17" i="1"/>
  <c r="G17" i="1" s="1"/>
  <c r="A19" i="1" l="1"/>
  <c r="F18" i="1"/>
  <c r="G18" i="1" s="1"/>
  <c r="H18" i="1"/>
  <c r="A20" i="1" l="1"/>
  <c r="F19" i="1"/>
  <c r="G19" i="1" s="1"/>
  <c r="H19" i="1"/>
  <c r="A21" i="1" l="1"/>
  <c r="F20" i="1"/>
  <c r="G20" i="1" s="1"/>
  <c r="H20" i="1"/>
  <c r="H21" i="1" l="1"/>
  <c r="A22" i="1"/>
  <c r="F21" i="1"/>
  <c r="G21" i="1" s="1"/>
  <c r="A23" i="1" l="1"/>
  <c r="F22" i="1"/>
  <c r="G22" i="1" s="1"/>
  <c r="H22" i="1"/>
  <c r="A24" i="1" l="1"/>
  <c r="F23" i="1"/>
  <c r="G23" i="1" s="1"/>
  <c r="H23" i="1"/>
  <c r="A25" i="1" l="1"/>
  <c r="F24" i="1"/>
  <c r="G24" i="1" s="1"/>
  <c r="H24" i="1"/>
  <c r="H25" i="1" l="1"/>
  <c r="A26" i="1"/>
  <c r="F25" i="1"/>
  <c r="G25" i="1" s="1"/>
  <c r="A27" i="1" l="1"/>
  <c r="F26" i="1"/>
  <c r="G26" i="1" s="1"/>
  <c r="H26" i="1"/>
  <c r="A28" i="1" l="1"/>
  <c r="F27" i="1"/>
  <c r="G27" i="1" s="1"/>
  <c r="H27" i="1"/>
  <c r="A29" i="1" l="1"/>
  <c r="F28" i="1"/>
  <c r="G28" i="1" s="1"/>
  <c r="H28" i="1"/>
  <c r="H29" i="1" l="1"/>
  <c r="A30" i="1"/>
  <c r="F29" i="1"/>
  <c r="G29" i="1" s="1"/>
  <c r="A31" i="1" l="1"/>
  <c r="F30" i="1"/>
  <c r="G30" i="1" s="1"/>
  <c r="H30" i="1"/>
  <c r="A32" i="1" l="1"/>
  <c r="F31" i="1"/>
  <c r="G31" i="1" s="1"/>
  <c r="H31" i="1"/>
  <c r="A33" i="1" l="1"/>
  <c r="F32" i="1"/>
  <c r="G32" i="1" s="1"/>
  <c r="H32" i="1"/>
  <c r="H33" i="1" l="1"/>
  <c r="A34" i="1"/>
  <c r="F33" i="1"/>
  <c r="G33" i="1" s="1"/>
  <c r="F34" i="1" l="1"/>
  <c r="G34" i="1" s="1"/>
  <c r="H34" i="1"/>
</calcChain>
</file>

<file path=xl/sharedStrings.xml><?xml version="1.0" encoding="utf-8"?>
<sst xmlns="http://schemas.openxmlformats.org/spreadsheetml/2006/main" count="454" uniqueCount="197">
  <si>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</si>
  <si>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</si>
  <si>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</si>
  <si>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</si>
  <si>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</si>
  <si>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</si>
  <si>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</si>
  <si>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</si>
  <si>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</si>
  <si>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</si>
  <si>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</si>
  <si>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</si>
  <si>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</si>
  <si>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</si>
  <si>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</si>
  <si>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</si>
  <si>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</si>
  <si>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</si>
  <si>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</si>
  <si>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</si>
  <si>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</si>
  <si>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</si>
  <si>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</si>
  <si>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</si>
  <si>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</si>
  <si>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</si>
  <si>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</si>
  <si>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</si>
  <si>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</si>
  <si>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</si>
  <si>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</si>
  <si>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</si>
  <si>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</si>
  <si>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</si>
  <si>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</si>
  <si>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</si>
  <si>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</si>
  <si>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</si>
  <si>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</si>
  <si>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</si>
  <si>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</si>
  <si>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</si>
  <si>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</si>
  <si>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</si>
  <si>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</si>
  <si>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</si>
  <si>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</si>
  <si>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</si>
  <si>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</si>
  <si>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</si>
  <si>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</si>
  <si>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</si>
  <si>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</si>
  <si>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</si>
  <si>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</si>
  <si>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</si>
  <si>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</si>
  <si>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</si>
  <si>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</si>
  <si>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</si>
  <si>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</si>
  <si>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</si>
  <si>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</si>
  <si>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</si>
  <si>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</si>
  <si>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</si>
  <si>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</si>
  <si>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</si>
  <si>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</si>
  <si>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</si>
  <si>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</si>
  <si>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</si>
  <si>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</si>
  <si>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</si>
  <si>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</si>
  <si>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</si>
  <si>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</si>
  <si>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</si>
  <si>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</si>
  <si>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</si>
  <si>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</si>
  <si>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</si>
  <si>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</si>
  <si>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</si>
  <si>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</si>
  <si>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</si>
  <si>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</si>
  <si>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</si>
  <si>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</si>
  <si>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</si>
  <si>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</si>
  <si>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</si>
  <si>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</si>
  <si>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</si>
  <si>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</si>
  <si>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</si>
  <si>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</si>
  <si>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</si>
  <si>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</si>
  <si>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</si>
  <si>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</si>
  <si>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</si>
  <si>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</si>
  <si>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</si>
  <si>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</si>
  <si>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</si>
  <si>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</si>
  <si>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</si>
  <si>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</si>
  <si>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</si>
  <si>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</si>
  <si>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</si>
  <si>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</si>
  <si>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</si>
  <si>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</si>
  <si>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</si>
  <si>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</si>
  <si>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</si>
  <si>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</si>
  <si>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</si>
  <si>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</si>
  <si>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</si>
  <si>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</si>
  <si>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</si>
  <si>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</si>
  <si>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</si>
  <si>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</si>
  <si>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</si>
  <si>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</si>
  <si>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</si>
  <si>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</si>
  <si>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</si>
  <si>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</si>
  <si>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</si>
  <si>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</si>
  <si>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</si>
  <si>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</si>
  <si>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</si>
  <si>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</si>
  <si>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</si>
  <si>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</si>
  <si>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</si>
  <si>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</si>
  <si>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</si>
  <si>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</si>
  <si>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</si>
  <si>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</si>
  <si>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</si>
  <si>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</si>
  <si>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</si>
  <si>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</si>
  <si>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</si>
  <si>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</si>
  <si>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</si>
  <si>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</si>
  <si>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</si>
  <si>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</si>
  <si>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</si>
  <si>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</si>
  <si>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</si>
  <si>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</si>
  <si>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</si>
  <si>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</si>
  <si>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</si>
  <si>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</si>
  <si>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</si>
  <si>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</si>
  <si>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</si>
  <si>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</si>
  <si>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</si>
  <si>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</si>
  <si>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</si>
  <si>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</si>
  <si>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</si>
  <si>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</si>
  <si>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</si>
  <si>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</si>
  <si>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</si>
  <si>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</si>
  <si>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</si>
  <si>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</si>
  <si>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</si>
  <si>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</si>
  <si>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</si>
  <si>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</si>
  <si>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</si>
  <si>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</si>
  <si>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</si>
  <si>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 xml:space="preserve">Descripcion         </t>
  </si>
  <si>
    <t xml:space="preserve">Descripcion  </t>
  </si>
  <si>
    <t xml:space="preserve">Descripcion       </t>
  </si>
  <si>
    <t>MA_07_05_CO_REC_250</t>
  </si>
  <si>
    <t>Los números racionales</t>
  </si>
  <si>
    <t>Adriana Ma. Pachón</t>
  </si>
  <si>
    <t>Fotografía</t>
  </si>
  <si>
    <t>Ilustración</t>
  </si>
  <si>
    <t>Generar recta numérica como la propuesta
Las rectas deben terminar en flecha dando la sensación de continuidad.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</si>
</sst>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jp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jp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10</xdr:col>
      <xdr:colOff>116417</xdr:colOff>
      <xdr:row>10</xdr:row>
      <xdr:rowOff>84666</xdr:rowOff>
    </xdr:from>
    <xdr:to>
      <xdr:col>16</xdr:col>
      <xdr:colOff>35004</xdr:colOff>
      <xdr:row>10</xdr:row>
      <xdr:rowOff>1418165</xdr:rowOff>
    </xdr:to>
    <xdr:pic>
      <xdr:nvPicPr>
        <xdr:cNvPr id="3" name="Imagen 2" descr="Ima-Rec-250-1A.png"/>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912" t="12029" r="25002" b="25422"/>
        <a:stretch/>
      </xdr:blipFill>
      <xdr:spPr>
        <a:xfrm>
          <a:off x="16700500" y="4963583"/>
          <a:ext cx="3008921" cy="1333499"/>
        </a:xfrm>
        <a:prstGeom prst="rect">
          <a:avLst/>
        </a:prstGeom>
      </xdr:spPr>
    </xdr:pic>
    <xdr:clientData/>
  </xdr:twoCellAnchor>
  <xdr:twoCellAnchor editAs="oneCell">
    <xdr:from>
      <xdr:col>10</xdr:col>
      <xdr:colOff>127001</xdr:colOff>
      <xdr:row>11</xdr:row>
      <xdr:rowOff>254001</xdr:rowOff>
    </xdr:from>
    <xdr:to>
      <xdr:col>16</xdr:col>
      <xdr:colOff>328084</xdr:colOff>
      <xdr:row>11</xdr:row>
      <xdr:rowOff>1318140</xdr:rowOff>
    </xdr:to>
    <xdr:pic>
      <xdr:nvPicPr>
        <xdr:cNvPr id="4" name="Imagen 3" descr="Ima-Rec-250-1B.jpg"/>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52326" t="-10100" r="7390" b="1514"/>
        <a:stretch/>
      </xdr:blipFill>
      <xdr:spPr>
        <a:xfrm>
          <a:off x="16711084" y="6678084"/>
          <a:ext cx="3291417" cy="1064139"/>
        </a:xfrm>
        <a:prstGeom prst="rect">
          <a:avLst/>
        </a:prstGeom>
      </xdr:spPr>
    </xdr:pic>
    <xdr:clientData/>
  </xdr:twoCellAnchor>
  <xdr:twoCellAnchor editAs="oneCell">
    <xdr:from>
      <xdr:col>10</xdr:col>
      <xdr:colOff>275167</xdr:colOff>
      <xdr:row>12</xdr:row>
      <xdr:rowOff>179916</xdr:rowOff>
    </xdr:from>
    <xdr:to>
      <xdr:col>16</xdr:col>
      <xdr:colOff>264583</xdr:colOff>
      <xdr:row>12</xdr:row>
      <xdr:rowOff>1434628</xdr:rowOff>
    </xdr:to>
    <xdr:pic>
      <xdr:nvPicPr>
        <xdr:cNvPr id="5" name="Imagen 4" descr="Ima-Rec-250-1C*.jpg"/>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70864" t="-18605" r="675" b="-9301"/>
        <a:stretch/>
      </xdr:blipFill>
      <xdr:spPr>
        <a:xfrm>
          <a:off x="16859250" y="8000999"/>
          <a:ext cx="3079750" cy="1254712"/>
        </a:xfrm>
        <a:prstGeom prst="rect">
          <a:avLst/>
        </a:prstGeom>
      </xdr:spPr>
    </xdr:pic>
    <xdr:clientData/>
  </xdr:twoCellAnchor>
  <xdr:twoCellAnchor editAs="oneCell">
    <xdr:from>
      <xdr:col>10</xdr:col>
      <xdr:colOff>338666</xdr:colOff>
      <xdr:row>15</xdr:row>
      <xdr:rowOff>84667</xdr:rowOff>
    </xdr:from>
    <xdr:to>
      <xdr:col>15</xdr:col>
      <xdr:colOff>705865</xdr:colOff>
      <xdr:row>15</xdr:row>
      <xdr:rowOff>1185333</xdr:rowOff>
    </xdr:to>
    <xdr:pic>
      <xdr:nvPicPr>
        <xdr:cNvPr id="8" name="Imagen 7" descr="Ima-Rec-250-2A.png"/>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59425" t="-14450" r="5814" b="4768"/>
        <a:stretch/>
      </xdr:blipFill>
      <xdr:spPr>
        <a:xfrm>
          <a:off x="16922749" y="13282084"/>
          <a:ext cx="2632033" cy="1100666"/>
        </a:xfrm>
        <a:prstGeom prst="rect">
          <a:avLst/>
        </a:prstGeom>
      </xdr:spPr>
    </xdr:pic>
    <xdr:clientData/>
  </xdr:twoCellAnchor>
  <xdr:twoCellAnchor editAs="oneCell">
    <xdr:from>
      <xdr:col>10</xdr:col>
      <xdr:colOff>211667</xdr:colOff>
      <xdr:row>16</xdr:row>
      <xdr:rowOff>105835</xdr:rowOff>
    </xdr:from>
    <xdr:to>
      <xdr:col>16</xdr:col>
      <xdr:colOff>232833</xdr:colOff>
      <xdr:row>16</xdr:row>
      <xdr:rowOff>1428751</xdr:rowOff>
    </xdr:to>
    <xdr:pic>
      <xdr:nvPicPr>
        <xdr:cNvPr id="10" name="Imagen 9" descr="Ima-Rec-250-2B*.png"/>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42759" t="-6151" r="30160" b="24947"/>
        <a:stretch/>
      </xdr:blipFill>
      <xdr:spPr>
        <a:xfrm>
          <a:off x="16795750" y="14626168"/>
          <a:ext cx="3111500" cy="1322916"/>
        </a:xfrm>
        <a:prstGeom prst="rect">
          <a:avLst/>
        </a:prstGeom>
      </xdr:spPr>
    </xdr:pic>
    <xdr:clientData/>
  </xdr:twoCellAnchor>
  <xdr:twoCellAnchor editAs="oneCell">
    <xdr:from>
      <xdr:col>10</xdr:col>
      <xdr:colOff>201083</xdr:colOff>
      <xdr:row>17</xdr:row>
      <xdr:rowOff>52915</xdr:rowOff>
    </xdr:from>
    <xdr:to>
      <xdr:col>15</xdr:col>
      <xdr:colOff>772582</xdr:colOff>
      <xdr:row>17</xdr:row>
      <xdr:rowOff>889000</xdr:rowOff>
    </xdr:to>
    <xdr:pic>
      <xdr:nvPicPr>
        <xdr:cNvPr id="11" name="Imagen 10" descr="Ima-Rec-250-2C.png"/>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37824" t="2534" r="33462" b="30169"/>
        <a:stretch/>
      </xdr:blipFill>
      <xdr:spPr>
        <a:xfrm>
          <a:off x="16785166" y="16107832"/>
          <a:ext cx="2836333" cy="836085"/>
        </a:xfrm>
        <a:prstGeom prst="rect">
          <a:avLst/>
        </a:prstGeom>
      </xdr:spPr>
    </xdr:pic>
    <xdr:clientData/>
  </xdr:twoCellAnchor>
  <xdr:twoCellAnchor editAs="oneCell">
    <xdr:from>
      <xdr:col>10</xdr:col>
      <xdr:colOff>317500</xdr:colOff>
      <xdr:row>18</xdr:row>
      <xdr:rowOff>74084</xdr:rowOff>
    </xdr:from>
    <xdr:to>
      <xdr:col>15</xdr:col>
      <xdr:colOff>232833</xdr:colOff>
      <xdr:row>18</xdr:row>
      <xdr:rowOff>1029438</xdr:rowOff>
    </xdr:to>
    <xdr:pic>
      <xdr:nvPicPr>
        <xdr:cNvPr id="12" name="Imagen 11" descr="Ima-Rec-250-2D.png"/>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47396" t="-1886" r="28083" b="28301"/>
        <a:stretch/>
      </xdr:blipFill>
      <xdr:spPr>
        <a:xfrm>
          <a:off x="16901583" y="17197917"/>
          <a:ext cx="2180167" cy="955354"/>
        </a:xfrm>
        <a:prstGeom prst="rect">
          <a:avLst/>
        </a:prstGeom>
      </xdr:spPr>
    </xdr:pic>
    <xdr:clientData/>
  </xdr:twoCellAnchor>
  <xdr:twoCellAnchor editAs="oneCell">
    <xdr:from>
      <xdr:col>10</xdr:col>
      <xdr:colOff>232833</xdr:colOff>
      <xdr:row>20</xdr:row>
      <xdr:rowOff>63500</xdr:rowOff>
    </xdr:from>
    <xdr:to>
      <xdr:col>15</xdr:col>
      <xdr:colOff>814917</xdr:colOff>
      <xdr:row>20</xdr:row>
      <xdr:rowOff>1386308</xdr:rowOff>
    </xdr:to>
    <xdr:pic>
      <xdr:nvPicPr>
        <xdr:cNvPr id="14" name="Imagen 13" descr="Ima-Rec-250-3A.png"/>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33124" t="5033" r="36782" b="17785"/>
        <a:stretch/>
      </xdr:blipFill>
      <xdr:spPr>
        <a:xfrm>
          <a:off x="16816916" y="19981333"/>
          <a:ext cx="2846918" cy="1322808"/>
        </a:xfrm>
        <a:prstGeom prst="rect">
          <a:avLst/>
        </a:prstGeom>
      </xdr:spPr>
    </xdr:pic>
    <xdr:clientData/>
  </xdr:twoCellAnchor>
  <xdr:twoCellAnchor editAs="oneCell">
    <xdr:from>
      <xdr:col>10</xdr:col>
      <xdr:colOff>169334</xdr:colOff>
      <xdr:row>21</xdr:row>
      <xdr:rowOff>264583</xdr:rowOff>
    </xdr:from>
    <xdr:to>
      <xdr:col>17</xdr:col>
      <xdr:colOff>43369</xdr:colOff>
      <xdr:row>21</xdr:row>
      <xdr:rowOff>1608666</xdr:rowOff>
    </xdr:to>
    <xdr:pic>
      <xdr:nvPicPr>
        <xdr:cNvPr id="15" name="Imagen 14" descr="Ima-Rec-250-3B.png"/>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35822" t="3462" r="21092" b="15425"/>
        <a:stretch/>
      </xdr:blipFill>
      <xdr:spPr>
        <a:xfrm>
          <a:off x="16753417" y="21717000"/>
          <a:ext cx="3789869" cy="1344083"/>
        </a:xfrm>
        <a:prstGeom prst="rect">
          <a:avLst/>
        </a:prstGeom>
      </xdr:spPr>
    </xdr:pic>
    <xdr:clientData/>
  </xdr:twoCellAnchor>
  <xdr:twoCellAnchor editAs="oneCell">
    <xdr:from>
      <xdr:col>10</xdr:col>
      <xdr:colOff>133355</xdr:colOff>
      <xdr:row>22</xdr:row>
      <xdr:rowOff>719666</xdr:rowOff>
    </xdr:from>
    <xdr:to>
      <xdr:col>17</xdr:col>
      <xdr:colOff>201082</xdr:colOff>
      <xdr:row>22</xdr:row>
      <xdr:rowOff>2114180</xdr:rowOff>
    </xdr:to>
    <xdr:pic>
      <xdr:nvPicPr>
        <xdr:cNvPr id="16" name="Imagen 15" descr="Ima-Rec-250-3C*.png"/>
        <xdr:cNvPicPr>
          <a:picLocks noChangeAspect="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r="55809" b="15873"/>
        <a:stretch/>
      </xdr:blipFill>
      <xdr:spPr>
        <a:xfrm>
          <a:off x="16717438" y="24066499"/>
          <a:ext cx="3983561" cy="1394514"/>
        </a:xfrm>
        <a:prstGeom prst="rect">
          <a:avLst/>
        </a:prstGeom>
      </xdr:spPr>
    </xdr:pic>
    <xdr:clientData/>
  </xdr:twoCellAnchor>
  <xdr:twoCellAnchor editAs="oneCell">
    <xdr:from>
      <xdr:col>10</xdr:col>
      <xdr:colOff>137583</xdr:colOff>
      <xdr:row>23</xdr:row>
      <xdr:rowOff>21167</xdr:rowOff>
    </xdr:from>
    <xdr:to>
      <xdr:col>16</xdr:col>
      <xdr:colOff>243416</xdr:colOff>
      <xdr:row>23</xdr:row>
      <xdr:rowOff>1241924</xdr:rowOff>
    </xdr:to>
    <xdr:pic>
      <xdr:nvPicPr>
        <xdr:cNvPr id="17" name="Imagen 16" descr="Ima-Rec-250-3D.png"/>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l="27883" t="-11541" r="32480" b="5749"/>
        <a:stretch/>
      </xdr:blipFill>
      <xdr:spPr>
        <a:xfrm>
          <a:off x="16721666" y="26140834"/>
          <a:ext cx="3196167" cy="1220757"/>
        </a:xfrm>
        <a:prstGeom prst="rect">
          <a:avLst/>
        </a:prstGeom>
      </xdr:spPr>
    </xdr:pic>
    <xdr:clientData/>
  </xdr:twoCellAnchor>
  <xdr:twoCellAnchor editAs="oneCell">
    <xdr:from>
      <xdr:col>10</xdr:col>
      <xdr:colOff>148166</xdr:colOff>
      <xdr:row>25</xdr:row>
      <xdr:rowOff>137583</xdr:rowOff>
    </xdr:from>
    <xdr:to>
      <xdr:col>16</xdr:col>
      <xdr:colOff>698500</xdr:colOff>
      <xdr:row>25</xdr:row>
      <xdr:rowOff>1005146</xdr:rowOff>
    </xdr:to>
    <xdr:pic>
      <xdr:nvPicPr>
        <xdr:cNvPr id="19" name="Imagen 18" descr="Ima-Rec-250-4A.png"/>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l="42784" t="-7651" r="7195" b="543"/>
        <a:stretch/>
      </xdr:blipFill>
      <xdr:spPr>
        <a:xfrm>
          <a:off x="16732249" y="29432250"/>
          <a:ext cx="3640668" cy="867563"/>
        </a:xfrm>
        <a:prstGeom prst="rect">
          <a:avLst/>
        </a:prstGeom>
      </xdr:spPr>
    </xdr:pic>
    <xdr:clientData/>
  </xdr:twoCellAnchor>
  <xdr:twoCellAnchor editAs="oneCell">
    <xdr:from>
      <xdr:col>10</xdr:col>
      <xdr:colOff>179917</xdr:colOff>
      <xdr:row>26</xdr:row>
      <xdr:rowOff>370416</xdr:rowOff>
    </xdr:from>
    <xdr:to>
      <xdr:col>17</xdr:col>
      <xdr:colOff>508000</xdr:colOff>
      <xdr:row>26</xdr:row>
      <xdr:rowOff>1370186</xdr:rowOff>
    </xdr:to>
    <xdr:pic>
      <xdr:nvPicPr>
        <xdr:cNvPr id="20" name="Imagen 19" descr="Ima-Rec-250-4B.png"/>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45282" t="2695" r="5277" b="31267"/>
        <a:stretch/>
      </xdr:blipFill>
      <xdr:spPr>
        <a:xfrm>
          <a:off x="16764000" y="30765749"/>
          <a:ext cx="4243917" cy="999770"/>
        </a:xfrm>
        <a:prstGeom prst="rect">
          <a:avLst/>
        </a:prstGeom>
      </xdr:spPr>
    </xdr:pic>
    <xdr:clientData/>
  </xdr:twoCellAnchor>
  <xdr:twoCellAnchor editAs="oneCell">
    <xdr:from>
      <xdr:col>10</xdr:col>
      <xdr:colOff>232832</xdr:colOff>
      <xdr:row>27</xdr:row>
      <xdr:rowOff>232834</xdr:rowOff>
    </xdr:from>
    <xdr:to>
      <xdr:col>17</xdr:col>
      <xdr:colOff>595305</xdr:colOff>
      <xdr:row>27</xdr:row>
      <xdr:rowOff>1270000</xdr:rowOff>
    </xdr:to>
    <xdr:pic>
      <xdr:nvPicPr>
        <xdr:cNvPr id="21" name="Imagen 20" descr="Ima-Rec-250-4C.jpg"/>
        <xdr:cNvPicPr>
          <a:picLocks noChangeAspect="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l="53251" r="678" b="22062"/>
        <a:stretch/>
      </xdr:blipFill>
      <xdr:spPr>
        <a:xfrm>
          <a:off x="16816915" y="32342667"/>
          <a:ext cx="4278307" cy="1037166"/>
        </a:xfrm>
        <a:prstGeom prst="rect">
          <a:avLst/>
        </a:prstGeom>
      </xdr:spPr>
    </xdr:pic>
    <xdr:clientData/>
  </xdr:twoCellAnchor>
  <xdr:twoCellAnchor editAs="oneCell">
    <xdr:from>
      <xdr:col>10</xdr:col>
      <xdr:colOff>169332</xdr:colOff>
      <xdr:row>28</xdr:row>
      <xdr:rowOff>31749</xdr:rowOff>
    </xdr:from>
    <xdr:to>
      <xdr:col>16</xdr:col>
      <xdr:colOff>116416</xdr:colOff>
      <xdr:row>29</xdr:row>
      <xdr:rowOff>8455</xdr:rowOff>
    </xdr:to>
    <xdr:pic>
      <xdr:nvPicPr>
        <xdr:cNvPr id="22" name="Imagen 21" descr="Ima-Rec-250-4D.png"/>
        <xdr:cNvPicPr>
          <a:picLocks noChangeAspect="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l="63415" t="2565"/>
        <a:stretch/>
      </xdr:blipFill>
      <xdr:spPr>
        <a:xfrm>
          <a:off x="16753415" y="33898416"/>
          <a:ext cx="3037418" cy="1130289"/>
        </a:xfrm>
        <a:prstGeom prst="rect">
          <a:avLst/>
        </a:prstGeom>
      </xdr:spPr>
    </xdr:pic>
    <xdr:clientData/>
  </xdr:twoCellAnchor>
  <xdr:twoCellAnchor editAs="oneCell">
    <xdr:from>
      <xdr:col>10</xdr:col>
      <xdr:colOff>136227</xdr:colOff>
      <xdr:row>30</xdr:row>
      <xdr:rowOff>95248</xdr:rowOff>
    </xdr:from>
    <xdr:to>
      <xdr:col>16</xdr:col>
      <xdr:colOff>497416</xdr:colOff>
      <xdr:row>30</xdr:row>
      <xdr:rowOff>1180667</xdr:rowOff>
    </xdr:to>
    <xdr:pic>
      <xdr:nvPicPr>
        <xdr:cNvPr id="24" name="Imagen 23" descr="Ima-Rec-250-5A.png"/>
        <xdr:cNvPicPr>
          <a:picLocks noChangeAspect="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t="6234" r="41751"/>
        <a:stretch/>
      </xdr:blipFill>
      <xdr:spPr>
        <a:xfrm>
          <a:off x="16720310" y="37083998"/>
          <a:ext cx="3451523" cy="1085419"/>
        </a:xfrm>
        <a:prstGeom prst="rect">
          <a:avLst/>
        </a:prstGeom>
      </xdr:spPr>
    </xdr:pic>
    <xdr:clientData/>
  </xdr:twoCellAnchor>
  <xdr:twoCellAnchor editAs="oneCell">
    <xdr:from>
      <xdr:col>10</xdr:col>
      <xdr:colOff>91585</xdr:colOff>
      <xdr:row>31</xdr:row>
      <xdr:rowOff>137584</xdr:rowOff>
    </xdr:from>
    <xdr:to>
      <xdr:col>16</xdr:col>
      <xdr:colOff>677333</xdr:colOff>
      <xdr:row>31</xdr:row>
      <xdr:rowOff>1353403</xdr:rowOff>
    </xdr:to>
    <xdr:pic>
      <xdr:nvPicPr>
        <xdr:cNvPr id="25" name="Imagen 24" descr="Ima-Rec-250-5B.png"/>
        <xdr:cNvPicPr>
          <a:picLocks noChangeAspect="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t="3886" r="47305"/>
        <a:stretch/>
      </xdr:blipFill>
      <xdr:spPr>
        <a:xfrm>
          <a:off x="16675668" y="38406917"/>
          <a:ext cx="3676082" cy="1215819"/>
        </a:xfrm>
        <a:prstGeom prst="rect">
          <a:avLst/>
        </a:prstGeom>
      </xdr:spPr>
    </xdr:pic>
    <xdr:clientData/>
  </xdr:twoCellAnchor>
  <xdr:twoCellAnchor editAs="oneCell">
    <xdr:from>
      <xdr:col>10</xdr:col>
      <xdr:colOff>105834</xdr:colOff>
      <xdr:row>32</xdr:row>
      <xdr:rowOff>306916</xdr:rowOff>
    </xdr:from>
    <xdr:to>
      <xdr:col>17</xdr:col>
      <xdr:colOff>95250</xdr:colOff>
      <xdr:row>32</xdr:row>
      <xdr:rowOff>1420257</xdr:rowOff>
    </xdr:to>
    <xdr:pic>
      <xdr:nvPicPr>
        <xdr:cNvPr id="26" name="Imagen 25" descr="Ima-Rec-250-5C.png"/>
        <xdr:cNvPicPr>
          <a:picLocks noChangeAspect="1"/>
        </xdr:cNvPicPr>
      </xdr:nvPicPr>
      <xdr:blipFill rotWithShape="1">
        <a:blip xmlns:r="http://schemas.openxmlformats.org/officeDocument/2006/relationships" r:embed="rId18">
          <a:extLst>
            <a:ext uri="{28A0092B-C50C-407E-A947-70E740481C1C}">
              <a14:useLocalDpi xmlns:a14="http://schemas.microsoft.com/office/drawing/2010/main" val="0"/>
            </a:ext>
          </a:extLst>
        </a:blip>
        <a:srcRect l="-263" t="12166" r="40326" b="16824"/>
        <a:stretch/>
      </xdr:blipFill>
      <xdr:spPr>
        <a:xfrm>
          <a:off x="16689917" y="40153166"/>
          <a:ext cx="3905250" cy="1113341"/>
        </a:xfrm>
        <a:prstGeom prst="rect">
          <a:avLst/>
        </a:prstGeom>
      </xdr:spPr>
    </xdr:pic>
    <xdr:clientData/>
  </xdr:twoCellAnchor>
  <xdr:twoCellAnchor editAs="oneCell">
    <xdr:from>
      <xdr:col>10</xdr:col>
      <xdr:colOff>79652</xdr:colOff>
      <xdr:row>33</xdr:row>
      <xdr:rowOff>42332</xdr:rowOff>
    </xdr:from>
    <xdr:to>
      <xdr:col>17</xdr:col>
      <xdr:colOff>0</xdr:colOff>
      <xdr:row>33</xdr:row>
      <xdr:rowOff>1235938</xdr:rowOff>
    </xdr:to>
    <xdr:pic>
      <xdr:nvPicPr>
        <xdr:cNvPr id="27" name="Imagen 26" descr="Ima-Rec-250-5D*.png"/>
        <xdr:cNvPicPr>
          <a:picLocks noChangeAspect="1"/>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t="2532" r="36816" b="-1"/>
        <a:stretch/>
      </xdr:blipFill>
      <xdr:spPr>
        <a:xfrm>
          <a:off x="16663735" y="41719499"/>
          <a:ext cx="3836182" cy="1193606"/>
        </a:xfrm>
        <a:prstGeom prst="rect">
          <a:avLst/>
        </a:prstGeom>
      </xdr:spPr>
    </xdr:pic>
    <xdr:clientData/>
  </xdr:twoCellAnchor>
  <xdr:twoCellAnchor editAs="oneCell">
    <xdr:from>
      <xdr:col>10</xdr:col>
      <xdr:colOff>391583</xdr:colOff>
      <xdr:row>13</xdr:row>
      <xdr:rowOff>179916</xdr:rowOff>
    </xdr:from>
    <xdr:to>
      <xdr:col>16</xdr:col>
      <xdr:colOff>190499</xdr:colOff>
      <xdr:row>13</xdr:row>
      <xdr:rowOff>1280583</xdr:rowOff>
    </xdr:to>
    <xdr:pic>
      <xdr:nvPicPr>
        <xdr:cNvPr id="29" name="Imagen 28"/>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6975666" y="9503833"/>
          <a:ext cx="2889250" cy="110066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20" workbookViewId="0">
      <pane ySplit="9" topLeftCell="A10" activePane="bottomLeft" state="frozen"/>
      <selection pane="bottomLeft" activeCell="E32" sqref="E32"/>
    </sheetView>
  </sheetViews>
  <sheetFormatPr baseColWidth="10" defaultColWidth="10.83203125" defaultRowHeight="12.5" x14ac:dyDescent="0.25"/>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M7A</v>
      </c>
    </row>
    <row r="2" spans="1:16" ht="15.5" x14ac:dyDescent="0.35">
      <c r="A2" s="1"/>
      <c r="B2" s="3" t="s">
        <v>121</v>
      </c>
      <c r="C2" s="83" t="s">
        <v>21</v>
      </c>
      <c r="D2" s="84"/>
      <c r="F2" s="76" t="s">
        <v>0</v>
      </c>
      <c r="G2" s="77"/>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5">
        <v>7</v>
      </c>
      <c r="D3" s="86"/>
      <c r="F3" s="78">
        <v>42394</v>
      </c>
      <c r="G3" s="79"/>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5.5" x14ac:dyDescent="0.35">
      <c r="A4" s="1"/>
      <c r="B4" s="4" t="s">
        <v>54</v>
      </c>
      <c r="C4" s="85" t="s">
        <v>192</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7" t="s">
        <v>193</v>
      </c>
      <c r="D5" s="88"/>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2"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220" customHeight="1" x14ac:dyDescent="0.25">
      <c r="A10" s="12" t="str">
        <f>IF(OR(B10&lt;&gt;"",J10&lt;&gt;""),"IMG01","")</f>
        <v>IMG01</v>
      </c>
      <c r="B10" s="62">
        <v>208196932</v>
      </c>
      <c r="C10" s="20" t="str">
        <f t="shared" ref="C10:C41" si="0">IF(OR(B10&lt;&gt;"",J10&lt;&gt;""),IF($G$4="Recurso",CONCATENATE($G$4," ",$G$5),$G$4),"")</f>
        <v>Recurso M7A</v>
      </c>
      <c r="D10" s="63" t="s">
        <v>194</v>
      </c>
      <c r="E10" s="63" t="s">
        <v>155</v>
      </c>
      <c r="F10" s="13" t="str">
        <f t="shared" ref="F10" ca="1" si="1">IF(OR(B10&lt;&gt;"",J10&lt;&gt;""),CONCATENATE($C$7,"_",$A10,IF($G$4="Cuaderno de Estudio","_small",CONCATENATE(IF(I10="","","n"),IF(LEFT($G$5,1)="F",".jpg",".png")))),"")</f>
        <v>MA_07_05_CO_REC_250_IMG01n.png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MA_07_05_CO_REC_250_IMG01a.png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22" customHeight="1" x14ac:dyDescent="0.25">
      <c r="A11" s="12" t="str">
        <f t="shared" ref="A11:A18" si="3">IF(OR(B11&lt;&gt;"",J11&lt;&gt;""),CONCATENATE(LEFT(A10,3),IF(MID(A10,4,2)+1&lt;10,CONCATENATE("0",MID(A10,4,2)+1))),"")</f>
        <v>IMG02</v>
      </c>
      <c r="B11" s="62" t="s">
        <v>189</v>
      </c>
      <c r="C11" s="20" t="str">
        <f t="shared" si="0"/>
        <v>Recurso M7A</v>
      </c>
      <c r="D11" s="63" t="s">
        <v>195</v>
      </c>
      <c r="E11" s="63" t="s">
        <v>67</v>
      </c>
      <c r="F11" s="13" t="str">
        <f t="shared" ref="F11:F74" ca="1" si="4">IF(OR(B11&lt;&gt;"",J11&lt;&gt;""),CONCATENATE($C$7,"_",$A11,IF($G$4="Cuaderno de Estudio","_small",CONCATENATE(IF(I11="","","n"),IF(LEFT($G$5,1)="F",".jpg",".png")))),"")</f>
        <v>MA_07_05_CO_REC_250_IMG02.png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196</v>
      </c>
      <c r="K11" s="64"/>
      <c r="O11" s="2" t="str">
        <f>'Definición técnica de imagenes'!A13</f>
        <v>M101</v>
      </c>
    </row>
    <row r="12" spans="1:16" s="11" customFormat="1" ht="110" customHeight="1" x14ac:dyDescent="0.25">
      <c r="A12" s="12" t="str">
        <f t="shared" si="3"/>
        <v>IMG03</v>
      </c>
      <c r="B12" s="62" t="s">
        <v>190</v>
      </c>
      <c r="C12" s="20" t="str">
        <f t="shared" si="0"/>
        <v>Recurso M7A</v>
      </c>
      <c r="D12" s="63" t="s">
        <v>195</v>
      </c>
      <c r="E12" s="63" t="s">
        <v>67</v>
      </c>
      <c r="F12" s="13" t="str">
        <f t="shared" ca="1" si="4"/>
        <v>MA_07_05_CO_REC_250_IMG03.png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196</v>
      </c>
      <c r="K12" s="64"/>
      <c r="O12" s="2" t="str">
        <f>'Definición técnica de imagenes'!A18</f>
        <v>Diaporama F1</v>
      </c>
    </row>
    <row r="13" spans="1:16" s="11" customFormat="1" ht="118" customHeight="1" x14ac:dyDescent="0.25">
      <c r="A13" s="12" t="str">
        <f t="shared" si="3"/>
        <v>IMG04</v>
      </c>
      <c r="B13" s="62" t="s">
        <v>187</v>
      </c>
      <c r="C13" s="20" t="str">
        <f t="shared" si="0"/>
        <v>Recurso M7A</v>
      </c>
      <c r="D13" s="63" t="s">
        <v>195</v>
      </c>
      <c r="E13" s="63" t="s">
        <v>67</v>
      </c>
      <c r="F13" s="13" t="str">
        <f t="shared" ca="1" si="4"/>
        <v>MA_07_05_CO_REC_250_IMG04.png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196</v>
      </c>
      <c r="K13" s="64"/>
      <c r="O13" s="2" t="str">
        <f>'Definición técnica de imagenes'!A19</f>
        <v>F4</v>
      </c>
    </row>
    <row r="14" spans="1:16" s="11" customFormat="1" ht="119" customHeight="1" x14ac:dyDescent="0.25">
      <c r="A14" s="12" t="str">
        <f t="shared" si="3"/>
        <v>IMG05</v>
      </c>
      <c r="B14" s="62" t="s">
        <v>188</v>
      </c>
      <c r="C14" s="20" t="str">
        <f t="shared" si="0"/>
        <v>Recurso M7A</v>
      </c>
      <c r="D14" s="63" t="s">
        <v>195</v>
      </c>
      <c r="E14" s="63" t="s">
        <v>67</v>
      </c>
      <c r="F14" s="13" t="str">
        <f t="shared" ca="1" si="4"/>
        <v>MA_07_05_CO_REC_250_IMG05.png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196</v>
      </c>
      <c r="K14" s="64"/>
      <c r="O14" s="2" t="str">
        <f>'Definición técnica de imagenes'!A22</f>
        <v>F6</v>
      </c>
    </row>
    <row r="15" spans="1:16" s="11" customFormat="1" ht="186" customHeight="1" x14ac:dyDescent="0.25">
      <c r="A15" s="12" t="str">
        <f t="shared" si="3"/>
        <v>IMG06</v>
      </c>
      <c r="B15" s="62">
        <v>105840977</v>
      </c>
      <c r="C15" s="20" t="str">
        <f t="shared" si="0"/>
        <v>Recurso M7A</v>
      </c>
      <c r="D15" s="63" t="s">
        <v>194</v>
      </c>
      <c r="E15" s="63" t="s">
        <v>155</v>
      </c>
      <c r="F15" s="13" t="str">
        <f t="shared" ca="1" si="4"/>
        <v>MA_07_05_CO_REC_250_IMG06n.png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MA_07_05_CO_REC_250_IMG06a.png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c r="K15" s="64"/>
      <c r="O15" s="2" t="str">
        <f>'Definición técnica de imagenes'!A24</f>
        <v>F6B</v>
      </c>
    </row>
    <row r="16" spans="1:16" s="11" customFormat="1" ht="104" customHeight="1" x14ac:dyDescent="0.25">
      <c r="A16" s="12" t="str">
        <f t="shared" si="3"/>
        <v>IMG07</v>
      </c>
      <c r="B16" s="62" t="s">
        <v>187</v>
      </c>
      <c r="C16" s="20" t="str">
        <f t="shared" si="0"/>
        <v>Recurso M7A</v>
      </c>
      <c r="D16" s="63" t="s">
        <v>195</v>
      </c>
      <c r="E16" s="63" t="s">
        <v>67</v>
      </c>
      <c r="F16" s="13" t="str">
        <f t="shared" ca="1" si="4"/>
        <v>MA_07_05_CO_REC_250_IMG07.png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t="s">
        <v>196</v>
      </c>
      <c r="K16" s="64"/>
      <c r="O16" s="2" t="str">
        <f>'Definición técnica de imagenes'!A25</f>
        <v>F7</v>
      </c>
    </row>
    <row r="17" spans="1:15" s="11" customFormat="1" ht="121" customHeight="1" x14ac:dyDescent="0.25">
      <c r="A17" s="12" t="str">
        <f t="shared" si="3"/>
        <v>IMG08</v>
      </c>
      <c r="B17" s="62" t="s">
        <v>187</v>
      </c>
      <c r="C17" s="20" t="str">
        <f t="shared" si="0"/>
        <v>Recurso M7A</v>
      </c>
      <c r="D17" s="63" t="s">
        <v>195</v>
      </c>
      <c r="E17" s="63" t="s">
        <v>67</v>
      </c>
      <c r="F17" s="13" t="str">
        <f t="shared" ca="1" si="4"/>
        <v>MA_07_05_CO_REC_250_IMG08.png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t="s">
        <v>196</v>
      </c>
      <c r="K17" s="64"/>
      <c r="O17" s="2" t="str">
        <f>'Definición técnica de imagenes'!A27</f>
        <v>F7B</v>
      </c>
    </row>
    <row r="18" spans="1:15" s="11" customFormat="1" ht="84" customHeight="1" x14ac:dyDescent="0.25">
      <c r="A18" s="12" t="str">
        <f t="shared" si="3"/>
        <v>IMG09</v>
      </c>
      <c r="B18" s="62" t="s">
        <v>187</v>
      </c>
      <c r="C18" s="20" t="str">
        <f t="shared" si="0"/>
        <v>Recurso M7A</v>
      </c>
      <c r="D18" s="63" t="s">
        <v>195</v>
      </c>
      <c r="E18" s="63" t="s">
        <v>67</v>
      </c>
      <c r="F18" s="13" t="str">
        <f t="shared" ca="1" si="4"/>
        <v>MA_07_05_CO_REC_250_IMG09.png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4" t="s">
        <v>196</v>
      </c>
      <c r="K18" s="64"/>
      <c r="O18" s="2" t="str">
        <f>'Definición técnica de imagenes'!A30</f>
        <v>F8</v>
      </c>
    </row>
    <row r="19" spans="1:15" s="11" customFormat="1" ht="89" customHeight="1" x14ac:dyDescent="0.25">
      <c r="A19" s="12" t="str">
        <f t="shared" ref="A19:A50" si="6">IF(OR(B19&lt;&gt;"",J19&lt;&gt;""),CONCATENATE(LEFT(A18,3),IF(MID(A18,4,2)+1&lt;10,CONCATENATE("0",MID(A18,4,2)+1),MID(A18,4,2)+1)),"")</f>
        <v>IMG10</v>
      </c>
      <c r="B19" s="62" t="s">
        <v>190</v>
      </c>
      <c r="C19" s="20" t="str">
        <f t="shared" si="0"/>
        <v>Recurso M7A</v>
      </c>
      <c r="D19" s="63" t="s">
        <v>195</v>
      </c>
      <c r="E19" s="63" t="s">
        <v>67</v>
      </c>
      <c r="F19" s="13" t="str">
        <f t="shared" ca="1" si="4"/>
        <v>MA_07_05_CO_REC_250_IMG10.png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t="s">
        <v>196</v>
      </c>
      <c r="K19" s="67"/>
      <c r="O19" s="2" t="str">
        <f>'Definición técnica de imagenes'!A31</f>
        <v>F10</v>
      </c>
    </row>
    <row r="20" spans="1:15" s="11" customFormat="1" ht="131" customHeight="1" x14ac:dyDescent="0.25">
      <c r="A20" s="12" t="str">
        <f t="shared" si="6"/>
        <v>IMG11</v>
      </c>
      <c r="B20" s="62">
        <v>110670548</v>
      </c>
      <c r="C20" s="20" t="str">
        <f t="shared" si="0"/>
        <v>Recurso M7A</v>
      </c>
      <c r="D20" s="63" t="s">
        <v>194</v>
      </c>
      <c r="E20" s="63" t="s">
        <v>155</v>
      </c>
      <c r="F20" s="13" t="str">
        <f t="shared" ca="1" si="4"/>
        <v>MA_07_05_CO_REC_250_IMG11n.png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MA_07_05_CO_REC_250_IMG11a.png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c r="O20" s="2" t="str">
        <f>'Definición técnica de imagenes'!A32</f>
        <v>F10B</v>
      </c>
    </row>
    <row r="21" spans="1:15" s="11" customFormat="1" ht="121" customHeight="1" x14ac:dyDescent="0.25">
      <c r="A21" s="12" t="str">
        <f t="shared" si="6"/>
        <v>IMG12</v>
      </c>
      <c r="B21" s="62" t="s">
        <v>187</v>
      </c>
      <c r="C21" s="20" t="str">
        <f t="shared" si="0"/>
        <v>Recurso M7A</v>
      </c>
      <c r="D21" s="63" t="s">
        <v>195</v>
      </c>
      <c r="E21" s="63" t="s">
        <v>67</v>
      </c>
      <c r="F21" s="13" t="str">
        <f t="shared" ca="1" si="4"/>
        <v>MA_07_05_CO_REC_250_IMG12.png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t="s">
        <v>196</v>
      </c>
      <c r="K21" s="67"/>
      <c r="O21" s="2" t="str">
        <f>'Definición técnica de imagenes'!A33</f>
        <v>F11</v>
      </c>
    </row>
    <row r="22" spans="1:15" s="11" customFormat="1" ht="149" customHeight="1" x14ac:dyDescent="0.25">
      <c r="A22" s="12" t="str">
        <f t="shared" si="6"/>
        <v>IMG13</v>
      </c>
      <c r="B22" s="62" t="s">
        <v>187</v>
      </c>
      <c r="C22" s="20" t="str">
        <f t="shared" si="0"/>
        <v>Recurso M7A</v>
      </c>
      <c r="D22" s="63" t="s">
        <v>195</v>
      </c>
      <c r="E22" s="63" t="s">
        <v>67</v>
      </c>
      <c r="F22" s="13" t="str">
        <f t="shared" ca="1" si="4"/>
        <v>MA_07_05_CO_REC_250_IMG13.png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t="s">
        <v>196</v>
      </c>
      <c r="K22" s="67"/>
      <c r="O22" s="2" t="str">
        <f>'Definición técnica de imagenes'!A34</f>
        <v>F12</v>
      </c>
    </row>
    <row r="23" spans="1:15" s="11" customFormat="1" ht="218" customHeight="1" x14ac:dyDescent="0.25">
      <c r="A23" s="12" t="str">
        <f t="shared" si="6"/>
        <v>IMG14</v>
      </c>
      <c r="B23" s="62" t="s">
        <v>187</v>
      </c>
      <c r="C23" s="20" t="str">
        <f t="shared" si="0"/>
        <v>Recurso M7A</v>
      </c>
      <c r="D23" s="63" t="s">
        <v>195</v>
      </c>
      <c r="E23" s="63" t="s">
        <v>67</v>
      </c>
      <c r="F23" s="13" t="str">
        <f t="shared" ca="1" si="4"/>
        <v>MA_07_05_CO_REC_250_IMG14.png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196</v>
      </c>
      <c r="K23" s="67"/>
      <c r="O23" s="2" t="str">
        <f>'Definición técnica de imagenes'!A35</f>
        <v>F13</v>
      </c>
    </row>
    <row r="24" spans="1:15" s="11" customFormat="1" ht="113" customHeight="1" x14ac:dyDescent="0.25">
      <c r="A24" s="12" t="str">
        <f t="shared" si="6"/>
        <v>IMG15</v>
      </c>
      <c r="B24" s="62" t="s">
        <v>187</v>
      </c>
      <c r="C24" s="20" t="str">
        <f t="shared" si="0"/>
        <v>Recurso M7A</v>
      </c>
      <c r="D24" s="63" t="s">
        <v>195</v>
      </c>
      <c r="E24" s="63" t="s">
        <v>67</v>
      </c>
      <c r="F24" s="13" t="str">
        <f t="shared" ca="1" si="4"/>
        <v>MA_07_05_CO_REC_250_IMG15.png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t="s">
        <v>196</v>
      </c>
      <c r="K24" s="67"/>
      <c r="O24" s="2" t="str">
        <f>'Definición técnica de imagenes'!A37</f>
        <v>F13B</v>
      </c>
    </row>
    <row r="25" spans="1:15" s="11" customFormat="1" ht="137" customHeight="1" x14ac:dyDescent="0.25">
      <c r="A25" s="12" t="str">
        <f t="shared" si="6"/>
        <v>IMG16</v>
      </c>
      <c r="B25" s="62">
        <v>61898623</v>
      </c>
      <c r="C25" s="20" t="str">
        <f t="shared" si="0"/>
        <v>Recurso M7A</v>
      </c>
      <c r="D25" s="63" t="s">
        <v>194</v>
      </c>
      <c r="E25" s="63" t="s">
        <v>155</v>
      </c>
      <c r="F25" s="13" t="str">
        <f t="shared" ca="1" si="4"/>
        <v>MA_07_05_CO_REC_250_IMG16n.png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MA_07_05_CO_REC_250_IMG16a.png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4"/>
      <c r="K25" s="64"/>
    </row>
    <row r="26" spans="1:15" s="11" customFormat="1" ht="87" customHeight="1" x14ac:dyDescent="0.25">
      <c r="A26" s="12" t="str">
        <f t="shared" si="6"/>
        <v>IMG17</v>
      </c>
      <c r="B26" s="62" t="s">
        <v>187</v>
      </c>
      <c r="C26" s="20" t="str">
        <f t="shared" si="0"/>
        <v>Recurso M7A</v>
      </c>
      <c r="D26" s="63" t="s">
        <v>195</v>
      </c>
      <c r="E26" s="63" t="s">
        <v>67</v>
      </c>
      <c r="F26" s="13" t="str">
        <f t="shared" ca="1" si="4"/>
        <v>MA_07_05_CO_REC_250_IMG17.png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t="s">
        <v>196</v>
      </c>
      <c r="K26" s="64"/>
    </row>
    <row r="27" spans="1:15" s="11" customFormat="1" ht="135" customHeight="1" x14ac:dyDescent="0.25">
      <c r="A27" s="12" t="str">
        <f t="shared" si="6"/>
        <v>IMG18</v>
      </c>
      <c r="B27" s="62" t="s">
        <v>187</v>
      </c>
      <c r="C27" s="20" t="str">
        <f t="shared" si="0"/>
        <v>Recurso M7A</v>
      </c>
      <c r="D27" s="63" t="s">
        <v>195</v>
      </c>
      <c r="E27" s="63" t="s">
        <v>67</v>
      </c>
      <c r="F27" s="13" t="str">
        <f t="shared" ca="1" si="4"/>
        <v>MA_07_05_CO_REC_250_IMG18.png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t="s">
        <v>196</v>
      </c>
      <c r="K27" s="64"/>
      <c r="O27" s="2"/>
    </row>
    <row r="28" spans="1:15" s="11" customFormat="1" ht="138" customHeight="1" x14ac:dyDescent="0.25">
      <c r="A28" s="12" t="str">
        <f t="shared" si="6"/>
        <v>IMG19</v>
      </c>
      <c r="B28" s="62" t="s">
        <v>187</v>
      </c>
      <c r="C28" s="20" t="str">
        <f t="shared" si="0"/>
        <v>Recurso M7A</v>
      </c>
      <c r="D28" s="63" t="s">
        <v>195</v>
      </c>
      <c r="E28" s="63" t="s">
        <v>67</v>
      </c>
      <c r="F28" s="13" t="str">
        <f t="shared" ca="1" si="4"/>
        <v>MA_07_05_CO_REC_250_IMG19.png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t="s">
        <v>196</v>
      </c>
      <c r="K28" s="64"/>
    </row>
    <row r="29" spans="1:15" s="11" customFormat="1" ht="91" customHeight="1" x14ac:dyDescent="0.25">
      <c r="A29" s="12" t="str">
        <f t="shared" si="6"/>
        <v>IMG20</v>
      </c>
      <c r="B29" s="62" t="s">
        <v>187</v>
      </c>
      <c r="C29" s="20" t="str">
        <f t="shared" si="0"/>
        <v>Recurso M7A</v>
      </c>
      <c r="D29" s="63" t="s">
        <v>195</v>
      </c>
      <c r="E29" s="63" t="s">
        <v>67</v>
      </c>
      <c r="F29" s="13" t="str">
        <f t="shared" ca="1" si="4"/>
        <v>MA_07_05_CO_REC_250_IMG20.png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t="s">
        <v>196</v>
      </c>
      <c r="K29" s="64"/>
    </row>
    <row r="30" spans="1:15" s="11" customFormat="1" ht="155" customHeight="1" x14ac:dyDescent="0.25">
      <c r="A30" s="12" t="str">
        <f t="shared" si="6"/>
        <v>IMG21</v>
      </c>
      <c r="B30" s="62">
        <v>238707226</v>
      </c>
      <c r="C30" s="20" t="str">
        <f t="shared" si="0"/>
        <v>Recurso M7A</v>
      </c>
      <c r="D30" s="63" t="s">
        <v>194</v>
      </c>
      <c r="E30" s="63" t="s">
        <v>155</v>
      </c>
      <c r="F30" s="13" t="str">
        <f t="shared" ca="1" si="4"/>
        <v>MA_07_05_CO_REC_250_IMG21n.png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MA_07_05_CO_REC_250_IMG21a.png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row>
    <row r="31" spans="1:15" s="11" customFormat="1" ht="101" customHeight="1" x14ac:dyDescent="0.25">
      <c r="A31" s="12" t="str">
        <f t="shared" si="6"/>
        <v>IMG22</v>
      </c>
      <c r="B31" s="62" t="s">
        <v>187</v>
      </c>
      <c r="C31" s="20" t="str">
        <f t="shared" si="0"/>
        <v>Recurso M7A</v>
      </c>
      <c r="D31" s="63" t="s">
        <v>195</v>
      </c>
      <c r="E31" s="63" t="s">
        <v>67</v>
      </c>
      <c r="F31" s="13" t="str">
        <f t="shared" ca="1" si="4"/>
        <v>MA_07_05_CO_REC_250_IMG22.png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t="s">
        <v>196</v>
      </c>
      <c r="K31" s="64"/>
    </row>
    <row r="32" spans="1:15" s="11" customFormat="1" ht="124" customHeight="1" x14ac:dyDescent="0.25">
      <c r="A32" s="12" t="str">
        <f t="shared" si="6"/>
        <v>IMG23</v>
      </c>
      <c r="B32" s="62" t="s">
        <v>187</v>
      </c>
      <c r="C32" s="20" t="str">
        <f t="shared" si="0"/>
        <v>Recurso M7A</v>
      </c>
      <c r="D32" s="63" t="s">
        <v>195</v>
      </c>
      <c r="E32" s="63" t="s">
        <v>67</v>
      </c>
      <c r="F32" s="13" t="str">
        <f t="shared" ca="1" si="4"/>
        <v>MA_07_05_CO_REC_250_IMG23.png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t="s">
        <v>196</v>
      </c>
      <c r="K32" s="64"/>
    </row>
    <row r="33" spans="1:15" s="11" customFormat="1" ht="144" customHeight="1" x14ac:dyDescent="0.25">
      <c r="A33" s="12" t="str">
        <f t="shared" si="6"/>
        <v>IMG24</v>
      </c>
      <c r="B33" s="62" t="s">
        <v>187</v>
      </c>
      <c r="C33" s="20" t="str">
        <f t="shared" si="0"/>
        <v>Recurso M7A</v>
      </c>
      <c r="D33" s="63" t="s">
        <v>195</v>
      </c>
      <c r="E33" s="63" t="s">
        <v>67</v>
      </c>
      <c r="F33" s="13" t="str">
        <f t="shared" ca="1" si="4"/>
        <v>MA_07_05_CO_REC_250_IMG24.png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t="s">
        <v>196</v>
      </c>
      <c r="K33" s="64"/>
    </row>
    <row r="34" spans="1:15" s="11" customFormat="1" ht="107" customHeight="1" x14ac:dyDescent="0.25">
      <c r="A34" s="12" t="str">
        <f t="shared" si="6"/>
        <v>IMG25</v>
      </c>
      <c r="B34" s="62" t="s">
        <v>187</v>
      </c>
      <c r="C34" s="20" t="str">
        <f t="shared" si="0"/>
        <v>Recurso M7A</v>
      </c>
      <c r="D34" s="63" t="s">
        <v>195</v>
      </c>
      <c r="E34" s="63" t="s">
        <v>67</v>
      </c>
      <c r="F34" s="13" t="str">
        <f t="shared" ca="1" si="4"/>
        <v>MA_07_05_CO_REC_250_IMG25.png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t="s">
        <v>196</v>
      </c>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5" s="11" customFormat="1" ht="13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3203125" defaultRowHeight="15.5" x14ac:dyDescent="0.35"/>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x14ac:dyDescent="0.4">
      <c r="A1" s="91" t="s">
        <v>38</v>
      </c>
      <c r="B1" s="92"/>
      <c r="C1" s="92"/>
      <c r="D1" s="92"/>
      <c r="E1" s="92"/>
      <c r="F1" s="93"/>
    </row>
    <row r="2" spans="1:11" x14ac:dyDescent="0.35">
      <c r="A2" s="30" t="s">
        <v>42</v>
      </c>
      <c r="B2" s="31"/>
      <c r="C2" s="94" t="s">
        <v>13</v>
      </c>
      <c r="D2" s="95"/>
      <c r="E2" s="96"/>
      <c r="F2" s="32"/>
    </row>
    <row r="3" spans="1:11" ht="62" x14ac:dyDescent="0.35">
      <c r="A3" s="33" t="s">
        <v>43</v>
      </c>
      <c r="B3" s="31"/>
      <c r="C3" s="100" t="s">
        <v>14</v>
      </c>
      <c r="D3" s="101"/>
      <c r="E3" s="102"/>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3" t="str">
        <f>CONCATENATE(H21,"_",I21,"_",J21,"_CO")</f>
        <v>LE_07_04_CO</v>
      </c>
      <c r="E5" s="104"/>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89" t="str">
        <f>CONCATENATE("SolicitudGrafica_",D5,".xls")</f>
        <v>SolicitudGrafica_LE_07_04_CO.xls</v>
      </c>
      <c r="E7" s="89"/>
      <c r="F7" s="90"/>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1" t="s">
        <v>41</v>
      </c>
      <c r="B13" s="92"/>
      <c r="C13" s="92"/>
      <c r="D13" s="92"/>
      <c r="E13" s="92"/>
      <c r="F13" s="93"/>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4" t="s">
        <v>49</v>
      </c>
      <c r="D15" s="95"/>
      <c r="E15" s="95"/>
      <c r="F15" s="96"/>
      <c r="J15" s="22">
        <v>12</v>
      </c>
      <c r="K15" s="22">
        <v>12</v>
      </c>
    </row>
    <row r="16" spans="1:11" ht="67" customHeight="1" x14ac:dyDescent="0.35">
      <c r="A16" s="33" t="s">
        <v>47</v>
      </c>
      <c r="B16" s="31"/>
      <c r="C16" s="26" t="s">
        <v>15</v>
      </c>
      <c r="D16" s="25" t="s">
        <v>16</v>
      </c>
      <c r="E16" s="25" t="s">
        <v>17</v>
      </c>
      <c r="F16" s="27" t="s">
        <v>50</v>
      </c>
      <c r="J16" s="22">
        <v>13</v>
      </c>
      <c r="K16" s="22">
        <v>13</v>
      </c>
    </row>
    <row r="17" spans="1:11" ht="32" customHeight="1" thickBot="1" x14ac:dyDescent="0.4">
      <c r="A17" s="30" t="s">
        <v>44</v>
      </c>
      <c r="B17" s="31"/>
      <c r="C17" s="28" t="s">
        <v>35</v>
      </c>
      <c r="D17" s="97" t="str">
        <f>CONCATENATE(H21,"_",I21,"_",J21,"_",K45)</f>
        <v>LE_07_04_REC10</v>
      </c>
      <c r="E17" s="98"/>
      <c r="F17" s="99"/>
      <c r="J17" s="22">
        <v>14</v>
      </c>
      <c r="K17" s="22">
        <v>14</v>
      </c>
    </row>
    <row r="18" spans="1:11" ht="78" thickBot="1" x14ac:dyDescent="0.4">
      <c r="A18" s="33" t="s">
        <v>48</v>
      </c>
      <c r="B18" s="31"/>
      <c r="C18" s="59" t="s">
        <v>120</v>
      </c>
      <c r="D18" s="89" t="str">
        <f>CONCATENATE("SolicitudGrafica_",D17,".xls")</f>
        <v>SolicitudGrafica_LE_07_04_REC10.xls</v>
      </c>
      <c r="E18" s="89"/>
      <c r="F18" s="90"/>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35">
      <c r="A1" s="106" t="s">
        <v>56</v>
      </c>
      <c r="B1" s="106" t="s">
        <v>149</v>
      </c>
      <c r="C1" s="106" t="s">
        <v>63</v>
      </c>
      <c r="D1" s="106" t="s">
        <v>64</v>
      </c>
      <c r="E1" s="106" t="s">
        <v>5</v>
      </c>
      <c r="F1" s="106" t="s">
        <v>65</v>
      </c>
      <c r="G1" s="106" t="s">
        <v>66</v>
      </c>
      <c r="H1" s="105" t="s">
        <v>68</v>
      </c>
      <c r="I1" s="105"/>
    </row>
    <row r="2" spans="1:10" x14ac:dyDescent="0.35">
      <c r="A2" s="106"/>
      <c r="B2" s="106"/>
      <c r="C2" s="106"/>
      <c r="D2" s="106"/>
      <c r="E2" s="106"/>
      <c r="F2" s="106"/>
      <c r="G2" s="106"/>
      <c r="H2" s="39" t="s">
        <v>65</v>
      </c>
      <c r="I2" s="39" t="s">
        <v>66</v>
      </c>
    </row>
    <row r="3" spans="1:10" s="41" customFormat="1" ht="14.75" customHeight="1" x14ac:dyDescent="0.35">
      <c r="A3" s="40" t="s">
        <v>69</v>
      </c>
      <c r="B3" s="40" t="s">
        <v>155</v>
      </c>
      <c r="C3" s="40" t="s">
        <v>70</v>
      </c>
      <c r="D3" s="40" t="s">
        <v>71</v>
      </c>
      <c r="E3" s="40" t="s">
        <v>72</v>
      </c>
      <c r="F3" s="40" t="s">
        <v>73</v>
      </c>
      <c r="G3" s="40"/>
      <c r="H3" s="40" t="s">
        <v>122</v>
      </c>
      <c r="I3" s="40"/>
    </row>
    <row r="4" spans="1:10" s="41" customFormat="1" ht="14.75" customHeight="1" x14ac:dyDescent="0.35">
      <c r="A4" s="42" t="s">
        <v>57</v>
      </c>
      <c r="B4" s="40" t="s">
        <v>155</v>
      </c>
      <c r="C4" s="42" t="s">
        <v>74</v>
      </c>
      <c r="D4" s="42" t="s">
        <v>71</v>
      </c>
      <c r="E4" s="42" t="s">
        <v>72</v>
      </c>
      <c r="F4" s="42" t="s">
        <v>75</v>
      </c>
      <c r="G4" s="42" t="s">
        <v>76</v>
      </c>
      <c r="H4" s="42" t="s">
        <v>123</v>
      </c>
      <c r="I4" s="42" t="s">
        <v>124</v>
      </c>
    </row>
    <row r="5" spans="1:10" s="41" customFormat="1" ht="14.75" customHeight="1" x14ac:dyDescent="0.35">
      <c r="A5" s="43" t="s">
        <v>77</v>
      </c>
      <c r="B5" s="40" t="s">
        <v>155</v>
      </c>
      <c r="C5" s="42" t="s">
        <v>78</v>
      </c>
      <c r="D5" s="42" t="s">
        <v>71</v>
      </c>
      <c r="E5" s="42" t="s">
        <v>72</v>
      </c>
      <c r="F5" s="42" t="s">
        <v>75</v>
      </c>
      <c r="G5" s="42" t="s">
        <v>76</v>
      </c>
      <c r="H5" s="42" t="s">
        <v>123</v>
      </c>
      <c r="I5" s="42" t="s">
        <v>124</v>
      </c>
    </row>
    <row r="6" spans="1:10" s="41" customFormat="1" ht="14.75" customHeight="1" x14ac:dyDescent="0.35">
      <c r="A6" s="42" t="s">
        <v>58</v>
      </c>
      <c r="B6" s="40" t="s">
        <v>155</v>
      </c>
      <c r="C6" s="42" t="s">
        <v>79</v>
      </c>
      <c r="D6" s="42" t="s">
        <v>71</v>
      </c>
      <c r="E6" s="42" t="s">
        <v>72</v>
      </c>
      <c r="F6" s="42" t="s">
        <v>75</v>
      </c>
      <c r="G6" s="42" t="s">
        <v>76</v>
      </c>
      <c r="H6" s="42" t="s">
        <v>123</v>
      </c>
      <c r="I6" s="42" t="s">
        <v>124</v>
      </c>
    </row>
    <row r="7" spans="1:10" s="41" customFormat="1" ht="14.75" customHeight="1" x14ac:dyDescent="0.35">
      <c r="A7" s="42" t="s">
        <v>58</v>
      </c>
      <c r="B7" s="40" t="s">
        <v>67</v>
      </c>
      <c r="C7" s="42" t="s">
        <v>79</v>
      </c>
      <c r="D7" s="42" t="s">
        <v>71</v>
      </c>
      <c r="E7" s="42" t="s">
        <v>72</v>
      </c>
      <c r="F7" s="42" t="s">
        <v>73</v>
      </c>
      <c r="G7" s="42"/>
      <c r="H7" s="42" t="s">
        <v>122</v>
      </c>
      <c r="I7" s="42"/>
    </row>
    <row r="8" spans="1:10" s="41" customFormat="1" ht="14.75" customHeight="1" x14ac:dyDescent="0.35">
      <c r="A8" s="42" t="s">
        <v>80</v>
      </c>
      <c r="B8" s="40" t="s">
        <v>155</v>
      </c>
      <c r="C8" s="42" t="s">
        <v>81</v>
      </c>
      <c r="D8" s="42" t="s">
        <v>71</v>
      </c>
      <c r="E8" s="42" t="s">
        <v>72</v>
      </c>
      <c r="F8" s="42" t="s">
        <v>75</v>
      </c>
      <c r="G8" s="42" t="s">
        <v>76</v>
      </c>
      <c r="H8" s="42" t="s">
        <v>123</v>
      </c>
      <c r="I8" s="42" t="s">
        <v>124</v>
      </c>
    </row>
    <row r="9" spans="1:10" s="41" customFormat="1" ht="14.75" customHeight="1" x14ac:dyDescent="0.35">
      <c r="A9" s="42" t="s">
        <v>82</v>
      </c>
      <c r="B9" s="40" t="s">
        <v>155</v>
      </c>
      <c r="C9" s="42" t="s">
        <v>83</v>
      </c>
      <c r="D9" s="42" t="s">
        <v>71</v>
      </c>
      <c r="E9" s="42" t="s">
        <v>72</v>
      </c>
      <c r="F9" s="42" t="s">
        <v>75</v>
      </c>
      <c r="G9" s="42" t="s">
        <v>76</v>
      </c>
      <c r="H9" s="42" t="s">
        <v>123</v>
      </c>
      <c r="I9" s="42" t="s">
        <v>124</v>
      </c>
    </row>
    <row r="10" spans="1:10" s="41" customFormat="1" ht="14.75" customHeight="1" x14ac:dyDescent="0.35">
      <c r="A10" s="42" t="s">
        <v>84</v>
      </c>
      <c r="B10" s="40" t="s">
        <v>155</v>
      </c>
      <c r="C10" s="42" t="s">
        <v>85</v>
      </c>
      <c r="D10" s="42" t="s">
        <v>71</v>
      </c>
      <c r="E10" s="42" t="s">
        <v>72</v>
      </c>
      <c r="F10" s="42" t="s">
        <v>75</v>
      </c>
      <c r="G10" s="42" t="s">
        <v>76</v>
      </c>
      <c r="H10" s="42" t="s">
        <v>123</v>
      </c>
      <c r="I10" s="42" t="s">
        <v>124</v>
      </c>
    </row>
    <row r="11" spans="1:10" s="41" customFormat="1" ht="14.75" customHeight="1" x14ac:dyDescent="0.35">
      <c r="A11" s="42" t="s">
        <v>86</v>
      </c>
      <c r="B11" s="40" t="s">
        <v>155</v>
      </c>
      <c r="C11" s="42" t="s">
        <v>87</v>
      </c>
      <c r="D11" s="42" t="s">
        <v>71</v>
      </c>
      <c r="E11" s="42" t="s">
        <v>72</v>
      </c>
      <c r="F11" s="42" t="s">
        <v>88</v>
      </c>
      <c r="G11" s="42"/>
      <c r="H11" s="42" t="s">
        <v>122</v>
      </c>
      <c r="I11" s="42"/>
    </row>
    <row r="12" spans="1:10" s="41" customFormat="1" ht="14.75" customHeight="1" x14ac:dyDescent="0.35">
      <c r="A12" s="42" t="s">
        <v>89</v>
      </c>
      <c r="B12" s="40" t="s">
        <v>155</v>
      </c>
      <c r="C12" s="71" t="s">
        <v>90</v>
      </c>
      <c r="D12" s="42" t="s">
        <v>71</v>
      </c>
      <c r="E12" s="42" t="s">
        <v>72</v>
      </c>
      <c r="F12" s="42" t="s">
        <v>75</v>
      </c>
      <c r="G12" s="42" t="s">
        <v>76</v>
      </c>
      <c r="H12" s="42" t="s">
        <v>123</v>
      </c>
      <c r="I12" s="42" t="s">
        <v>124</v>
      </c>
    </row>
    <row r="13" spans="1:10" s="41" customFormat="1" ht="14.75" customHeight="1" x14ac:dyDescent="0.35">
      <c r="A13" s="42" t="s">
        <v>91</v>
      </c>
      <c r="B13" s="40" t="s">
        <v>155</v>
      </c>
      <c r="C13" s="42" t="s">
        <v>92</v>
      </c>
      <c r="D13" s="42" t="s">
        <v>71</v>
      </c>
      <c r="E13" s="42" t="s">
        <v>72</v>
      </c>
      <c r="F13" s="42" t="s">
        <v>75</v>
      </c>
      <c r="G13" s="42" t="s">
        <v>76</v>
      </c>
      <c r="H13" s="42" t="s">
        <v>123</v>
      </c>
      <c r="I13" s="42" t="s">
        <v>124</v>
      </c>
    </row>
    <row r="14" spans="1:10" ht="14.75" customHeight="1" x14ac:dyDescent="0.35">
      <c r="A14" s="44" t="s">
        <v>94</v>
      </c>
      <c r="B14" s="44"/>
      <c r="C14" s="44" t="s">
        <v>95</v>
      </c>
      <c r="D14" s="42" t="s">
        <v>71</v>
      </c>
      <c r="E14" s="45" t="s">
        <v>72</v>
      </c>
      <c r="F14" s="45"/>
      <c r="G14" s="46" t="s">
        <v>118</v>
      </c>
      <c r="H14" s="42"/>
      <c r="I14" s="42" t="s">
        <v>122</v>
      </c>
    </row>
    <row r="15" spans="1:10" s="75" customFormat="1" ht="14.75" customHeight="1" x14ac:dyDescent="0.35">
      <c r="A15" s="73" t="s">
        <v>96</v>
      </c>
      <c r="B15" s="73"/>
      <c r="C15" s="73" t="s">
        <v>97</v>
      </c>
      <c r="D15" s="74" t="s">
        <v>98</v>
      </c>
      <c r="E15" s="73" t="s">
        <v>93</v>
      </c>
      <c r="F15" s="73" t="s">
        <v>117</v>
      </c>
      <c r="G15" s="73"/>
      <c r="H15" s="74" t="s">
        <v>122</v>
      </c>
      <c r="I15" s="73"/>
      <c r="J15" s="75" t="s">
        <v>99</v>
      </c>
    </row>
    <row r="16" spans="1:10" ht="14.75" customHeight="1" x14ac:dyDescent="0.35">
      <c r="A16" s="46" t="s">
        <v>100</v>
      </c>
      <c r="B16" s="46"/>
      <c r="C16" s="46"/>
      <c r="D16" s="43" t="s">
        <v>98</v>
      </c>
      <c r="E16" s="46" t="s">
        <v>101</v>
      </c>
      <c r="F16" s="45" t="s">
        <v>115</v>
      </c>
      <c r="G16" s="45" t="s">
        <v>116</v>
      </c>
      <c r="H16" s="46" t="s">
        <v>159</v>
      </c>
      <c r="I16" s="46" t="s">
        <v>158</v>
      </c>
      <c r="J16" s="47" t="s">
        <v>102</v>
      </c>
    </row>
    <row r="17" spans="1:10" ht="14.75" customHeight="1" x14ac:dyDescent="0.35">
      <c r="A17" s="42" t="s">
        <v>103</v>
      </c>
      <c r="B17" s="42"/>
      <c r="C17" s="42"/>
      <c r="D17" s="42" t="s">
        <v>71</v>
      </c>
      <c r="E17" s="42" t="s">
        <v>72</v>
      </c>
      <c r="F17" s="42" t="s">
        <v>156</v>
      </c>
      <c r="G17" s="42" t="s">
        <v>157</v>
      </c>
      <c r="H17" s="48" t="s">
        <v>104</v>
      </c>
      <c r="I17" s="48" t="s">
        <v>105</v>
      </c>
      <c r="J17" s="49" t="s">
        <v>106</v>
      </c>
    </row>
    <row r="18" spans="1:10" ht="14.75" customHeight="1" x14ac:dyDescent="0.35">
      <c r="A18" s="42" t="s">
        <v>184</v>
      </c>
      <c r="B18" s="42" t="s">
        <v>155</v>
      </c>
      <c r="C18" s="44" t="s">
        <v>148</v>
      </c>
      <c r="D18" s="44" t="s">
        <v>71</v>
      </c>
      <c r="E18" s="44" t="s">
        <v>93</v>
      </c>
      <c r="F18" s="44" t="s">
        <v>117</v>
      </c>
      <c r="G18" s="44"/>
      <c r="H18" s="42" t="s">
        <v>122</v>
      </c>
      <c r="I18" s="44"/>
      <c r="J18" s="49"/>
    </row>
    <row r="19" spans="1:10" ht="14.75" customHeight="1" x14ac:dyDescent="0.35">
      <c r="A19" s="42" t="s">
        <v>137</v>
      </c>
      <c r="B19" s="42" t="s">
        <v>150</v>
      </c>
      <c r="C19" s="44"/>
      <c r="D19" s="44" t="s">
        <v>71</v>
      </c>
      <c r="E19" s="44" t="s">
        <v>93</v>
      </c>
      <c r="F19" s="44" t="s">
        <v>171</v>
      </c>
      <c r="G19" s="44"/>
      <c r="H19" s="42" t="s">
        <v>122</v>
      </c>
      <c r="I19" s="44"/>
      <c r="J19" s="49"/>
    </row>
    <row r="20" spans="1:10" ht="14.75" customHeight="1" x14ac:dyDescent="0.35">
      <c r="A20" s="42" t="s">
        <v>137</v>
      </c>
      <c r="B20" s="42" t="s">
        <v>155</v>
      </c>
      <c r="C20" s="44"/>
      <c r="D20" s="44" t="s">
        <v>71</v>
      </c>
      <c r="E20" s="44" t="s">
        <v>93</v>
      </c>
      <c r="F20" s="44" t="s">
        <v>172</v>
      </c>
      <c r="G20" s="44"/>
      <c r="H20" s="42" t="s">
        <v>122</v>
      </c>
      <c r="I20" s="44"/>
      <c r="J20" s="49"/>
    </row>
    <row r="21" spans="1:10" ht="14.75" customHeight="1" x14ac:dyDescent="0.35">
      <c r="A21" s="42" t="s">
        <v>137</v>
      </c>
      <c r="B21" s="42" t="s">
        <v>163</v>
      </c>
      <c r="C21" s="44"/>
      <c r="D21" s="44" t="s">
        <v>71</v>
      </c>
      <c r="E21" s="44" t="s">
        <v>93</v>
      </c>
      <c r="F21" s="44" t="s">
        <v>173</v>
      </c>
      <c r="G21" s="44"/>
      <c r="H21" s="42" t="s">
        <v>122</v>
      </c>
      <c r="I21" s="70"/>
      <c r="J21" s="49"/>
    </row>
    <row r="22" spans="1:10" ht="14.75" customHeight="1" x14ac:dyDescent="0.35">
      <c r="A22" s="44" t="s">
        <v>132</v>
      </c>
      <c r="B22" s="44" t="s">
        <v>150</v>
      </c>
      <c r="C22" s="44" t="s">
        <v>133</v>
      </c>
      <c r="D22" s="42" t="s">
        <v>71</v>
      </c>
      <c r="E22" s="45" t="s">
        <v>93</v>
      </c>
      <c r="F22" s="46" t="s">
        <v>174</v>
      </c>
      <c r="G22" s="44"/>
      <c r="H22" s="42" t="s">
        <v>122</v>
      </c>
    </row>
    <row r="23" spans="1:10" ht="14.75" customHeight="1" x14ac:dyDescent="0.35">
      <c r="A23" s="42" t="s">
        <v>132</v>
      </c>
      <c r="B23" s="42" t="s">
        <v>155</v>
      </c>
      <c r="C23" s="44" t="s">
        <v>133</v>
      </c>
      <c r="D23" s="44" t="s">
        <v>71</v>
      </c>
      <c r="E23" s="44" t="s">
        <v>93</v>
      </c>
      <c r="F23" s="46" t="s">
        <v>175</v>
      </c>
      <c r="G23" s="46" t="s">
        <v>176</v>
      </c>
      <c r="H23" s="44" t="s">
        <v>123</v>
      </c>
      <c r="I23" s="44" t="s">
        <v>124</v>
      </c>
    </row>
    <row r="24" spans="1:10" ht="14.75" customHeight="1" x14ac:dyDescent="0.35">
      <c r="A24" s="42" t="s">
        <v>134</v>
      </c>
      <c r="B24" s="42" t="s">
        <v>155</v>
      </c>
      <c r="C24" s="44"/>
      <c r="D24" s="44" t="s">
        <v>71</v>
      </c>
      <c r="E24" s="44" t="s">
        <v>93</v>
      </c>
      <c r="F24" s="46" t="s">
        <v>175</v>
      </c>
      <c r="G24" s="46" t="s">
        <v>176</v>
      </c>
      <c r="H24" s="44"/>
      <c r="I24" s="70"/>
    </row>
    <row r="25" spans="1:10" ht="14.75" customHeight="1" x14ac:dyDescent="0.35">
      <c r="A25" s="42" t="s">
        <v>135</v>
      </c>
      <c r="B25" s="42" t="s">
        <v>150</v>
      </c>
      <c r="C25" s="44" t="s">
        <v>144</v>
      </c>
      <c r="D25" s="44" t="s">
        <v>71</v>
      </c>
      <c r="E25" s="44" t="s">
        <v>93</v>
      </c>
      <c r="F25" s="46" t="s">
        <v>174</v>
      </c>
      <c r="G25" s="46"/>
      <c r="H25" s="42" t="s">
        <v>122</v>
      </c>
    </row>
    <row r="26" spans="1:10" ht="14.75" customHeight="1" x14ac:dyDescent="0.35">
      <c r="A26" s="42" t="s">
        <v>135</v>
      </c>
      <c r="B26" s="42" t="s">
        <v>155</v>
      </c>
      <c r="C26" s="44" t="s">
        <v>144</v>
      </c>
      <c r="D26" s="44" t="s">
        <v>71</v>
      </c>
      <c r="E26" s="44" t="s">
        <v>93</v>
      </c>
      <c r="F26" s="46" t="s">
        <v>175</v>
      </c>
      <c r="G26" s="46" t="s">
        <v>176</v>
      </c>
      <c r="H26" s="44" t="s">
        <v>123</v>
      </c>
      <c r="I26" s="44" t="s">
        <v>124</v>
      </c>
    </row>
    <row r="27" spans="1:10" ht="14.75" customHeight="1" x14ac:dyDescent="0.35">
      <c r="A27" s="42" t="s">
        <v>138</v>
      </c>
      <c r="B27" s="42" t="s">
        <v>165</v>
      </c>
      <c r="C27" s="44" t="s">
        <v>133</v>
      </c>
      <c r="D27" s="44" t="s">
        <v>71</v>
      </c>
      <c r="E27" s="44" t="s">
        <v>93</v>
      </c>
      <c r="F27" s="46" t="s">
        <v>174</v>
      </c>
      <c r="G27" s="46"/>
      <c r="H27" s="42" t="s">
        <v>122</v>
      </c>
    </row>
    <row r="28" spans="1:10" ht="14.75" customHeight="1" x14ac:dyDescent="0.35">
      <c r="A28" s="42" t="s">
        <v>138</v>
      </c>
      <c r="B28" s="42" t="s">
        <v>166</v>
      </c>
      <c r="C28" s="44" t="s">
        <v>133</v>
      </c>
      <c r="D28" s="44" t="s">
        <v>71</v>
      </c>
      <c r="E28" s="44" t="s">
        <v>93</v>
      </c>
      <c r="F28" s="46" t="s">
        <v>177</v>
      </c>
      <c r="G28" s="46"/>
      <c r="H28" s="42" t="s">
        <v>164</v>
      </c>
    </row>
    <row r="29" spans="1:10" ht="14.75" customHeight="1" x14ac:dyDescent="0.35">
      <c r="A29" s="42" t="s">
        <v>138</v>
      </c>
      <c r="B29" s="42" t="s">
        <v>155</v>
      </c>
      <c r="C29" s="44" t="s">
        <v>133</v>
      </c>
      <c r="D29" s="44" t="s">
        <v>71</v>
      </c>
      <c r="E29" s="44" t="s">
        <v>93</v>
      </c>
      <c r="F29" s="46" t="s">
        <v>175</v>
      </c>
      <c r="G29" s="46" t="s">
        <v>176</v>
      </c>
      <c r="H29" s="44" t="s">
        <v>123</v>
      </c>
      <c r="I29" s="44" t="s">
        <v>124</v>
      </c>
    </row>
    <row r="30" spans="1:10" ht="14.75" customHeight="1" x14ac:dyDescent="0.35">
      <c r="A30" s="42" t="s">
        <v>139</v>
      </c>
      <c r="B30" s="42" t="s">
        <v>155</v>
      </c>
      <c r="C30" s="44" t="s">
        <v>167</v>
      </c>
      <c r="D30" s="44" t="s">
        <v>71</v>
      </c>
      <c r="E30" s="44" t="s">
        <v>93</v>
      </c>
      <c r="F30" s="44" t="s">
        <v>178</v>
      </c>
      <c r="G30" s="44"/>
      <c r="H30" s="44"/>
      <c r="I30" s="44"/>
    </row>
    <row r="31" spans="1:10" ht="14.75" customHeight="1" x14ac:dyDescent="0.35">
      <c r="A31" s="42" t="s">
        <v>140</v>
      </c>
      <c r="B31" s="42" t="s">
        <v>155</v>
      </c>
      <c r="C31" s="44" t="s">
        <v>145</v>
      </c>
      <c r="D31" s="44"/>
      <c r="E31" s="44"/>
      <c r="F31" s="44"/>
      <c r="G31" s="44"/>
      <c r="H31" s="44"/>
      <c r="I31" s="44"/>
    </row>
    <row r="32" spans="1:10" ht="14.75" customHeight="1" x14ac:dyDescent="0.35">
      <c r="A32" s="42" t="s">
        <v>141</v>
      </c>
      <c r="B32" s="42" t="s">
        <v>155</v>
      </c>
      <c r="C32" s="44"/>
      <c r="D32" s="44"/>
      <c r="E32" s="44"/>
      <c r="F32" s="44"/>
      <c r="G32" s="44"/>
      <c r="H32" s="44"/>
      <c r="I32" s="44"/>
    </row>
    <row r="33" spans="1:9" ht="14.75" customHeight="1" x14ac:dyDescent="0.35">
      <c r="A33" s="42" t="s">
        <v>136</v>
      </c>
      <c r="B33" s="42" t="s">
        <v>155</v>
      </c>
      <c r="C33" s="44"/>
      <c r="D33" s="44" t="s">
        <v>71</v>
      </c>
      <c r="E33" s="44" t="s">
        <v>93</v>
      </c>
      <c r="F33" s="44" t="s">
        <v>185</v>
      </c>
      <c r="G33" s="44"/>
      <c r="H33" s="44"/>
      <c r="I33" s="44"/>
    </row>
    <row r="34" spans="1:9" ht="14.75" customHeight="1" x14ac:dyDescent="0.35">
      <c r="A34" s="42" t="s">
        <v>142</v>
      </c>
      <c r="B34" s="42" t="s">
        <v>155</v>
      </c>
      <c r="C34" s="44" t="s">
        <v>186</v>
      </c>
      <c r="D34" s="44"/>
      <c r="E34" s="44"/>
      <c r="F34" s="44"/>
      <c r="G34" s="44"/>
      <c r="H34" s="44"/>
      <c r="I34" s="44"/>
    </row>
    <row r="35" spans="1:9" ht="14.75" customHeight="1" x14ac:dyDescent="0.35">
      <c r="A35" s="42" t="s">
        <v>95</v>
      </c>
      <c r="B35" s="42" t="s">
        <v>151</v>
      </c>
      <c r="C35" s="44" t="s">
        <v>147</v>
      </c>
      <c r="D35" s="44" t="s">
        <v>71</v>
      </c>
      <c r="E35" s="44" t="s">
        <v>93</v>
      </c>
      <c r="F35" s="44" t="s">
        <v>179</v>
      </c>
      <c r="G35" s="44" t="s">
        <v>181</v>
      </c>
      <c r="H35" s="44" t="s">
        <v>123</v>
      </c>
      <c r="I35" s="44" t="s">
        <v>124</v>
      </c>
    </row>
    <row r="36" spans="1:9" ht="14.75" customHeight="1" x14ac:dyDescent="0.35">
      <c r="A36" s="42" t="s">
        <v>95</v>
      </c>
      <c r="B36" s="42" t="s">
        <v>152</v>
      </c>
      <c r="C36" s="44" t="s">
        <v>147</v>
      </c>
      <c r="D36" s="44" t="s">
        <v>71</v>
      </c>
      <c r="E36" s="44" t="s">
        <v>93</v>
      </c>
      <c r="F36" s="44" t="s">
        <v>180</v>
      </c>
      <c r="G36" s="44" t="s">
        <v>181</v>
      </c>
      <c r="H36" s="44" t="s">
        <v>123</v>
      </c>
      <c r="I36" s="44" t="s">
        <v>124</v>
      </c>
    </row>
    <row r="37" spans="1:9" ht="14.75" customHeight="1" x14ac:dyDescent="0.35">
      <c r="A37" s="42" t="s">
        <v>143</v>
      </c>
      <c r="B37" s="42" t="s">
        <v>168</v>
      </c>
      <c r="C37" s="44" t="s">
        <v>170</v>
      </c>
      <c r="D37" s="44" t="s">
        <v>71</v>
      </c>
      <c r="E37" s="44" t="s">
        <v>93</v>
      </c>
      <c r="F37" s="44" t="s">
        <v>182</v>
      </c>
      <c r="G37" s="44"/>
      <c r="H37" s="44"/>
      <c r="I37" s="44"/>
    </row>
    <row r="38" spans="1:9" ht="14.7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2016-01-26T04:20:17Z</dcterms:modified>
</cp:coreProperties>
</file>