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<sst xmlns="http://schemas.openxmlformats.org/spreadsheetml/2006/main" count="378" uniqueCount="191">
  <si>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</si>
  <si>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</si>
  <si>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</si>
  <si>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</si>
  <si>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</si>
  <si>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</si>
  <si>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</si>
  <si>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</si>
  <si>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</si>
  <si>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</si>
  <si>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</si>
  <si>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</si>
  <si>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</si>
  <si>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</si>
  <si>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</si>
  <si>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</si>
  <si>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</si>
  <si>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</si>
  <si>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</si>
  <si>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</si>
  <si>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</si>
  <si>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</si>
  <si>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</si>
  <si>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</si>
  <si>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</si>
  <si>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</si>
  <si>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</si>
  <si>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</si>
  <si>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</si>
  <si>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</si>
  <si>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</si>
  <si>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</si>
  <si>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</si>
  <si>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</si>
  <si>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</si>
  <si>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</si>
  <si>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</si>
  <si>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</si>
  <si>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</si>
  <si>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</si>
  <si>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</si>
  <si>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</si>
  <si>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</si>
  <si>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</si>
  <si>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</si>
  <si>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</si>
  <si>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</si>
  <si>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</si>
  <si>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</si>
  <si>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</si>
  <si>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</si>
  <si>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</si>
  <si>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</si>
  <si>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</si>
  <si>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</si>
  <si>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</si>
  <si>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</si>
  <si>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</si>
  <si>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</si>
  <si>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</si>
  <si>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</si>
  <si>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</si>
  <si>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</si>
  <si>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</si>
  <si>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</si>
  <si>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</si>
  <si>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</si>
  <si>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</si>
  <si>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</si>
  <si>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</si>
  <si>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</si>
  <si>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</si>
  <si>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</si>
  <si>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</si>
  <si>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</si>
  <si>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</si>
  <si>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</si>
  <si>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</si>
  <si>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</si>
  <si>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</si>
  <si>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</si>
  <si>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</si>
  <si>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</si>
  <si>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</si>
  <si>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</si>
  <si>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</si>
  <si>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</si>
  <si>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</si>
  <si>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</si>
  <si>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</si>
  <si>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</si>
  <si>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</si>
  <si>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</si>
  <si>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</si>
  <si>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</si>
  <si>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</si>
  <si>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</si>
  <si>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</si>
  <si>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</si>
  <si>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</si>
  <si>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</si>
  <si>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</si>
  <si>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</si>
  <si>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</si>
  <si>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</si>
  <si>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</si>
  <si>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</si>
  <si>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</si>
  <si>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</si>
  <si>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</si>
  <si>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</si>
  <si>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</si>
  <si>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</si>
  <si>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</si>
  <si>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</si>
  <si>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</si>
  <si>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</si>
  <si>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</si>
  <si>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</si>
  <si>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</si>
  <si>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</si>
  <si>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</si>
  <si>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</si>
  <si>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</si>
  <si>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</si>
  <si>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</si>
  <si>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</si>
  <si>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</si>
  <si>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</si>
  <si>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</si>
  <si>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</si>
  <si>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</si>
  <si>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</si>
  <si>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</si>
  <si>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</si>
  <si>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</si>
  <si>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</si>
  <si>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</si>
  <si>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</si>
  <si>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</si>
  <si>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</si>
  <si>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</si>
  <si>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</si>
  <si>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</si>
  <si>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</si>
  <si>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</si>
  <si>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</si>
  <si>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</si>
  <si>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</si>
  <si>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</si>
  <si>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</si>
  <si>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</si>
  <si>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</si>
  <si>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</si>
  <si>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</si>
  <si>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</si>
  <si>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</si>
  <si>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</si>
  <si>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</si>
  <si>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</si>
  <si>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</si>
  <si>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</si>
  <si>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</si>
  <si>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</si>
  <si>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</si>
  <si>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</si>
  <si>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</si>
  <si>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</si>
  <si>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</si>
  <si>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</si>
  <si>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</si>
  <si>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</si>
  <si>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</si>
  <si>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</si>
  <si>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</si>
  <si>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</si>
  <si>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</si>
  <si>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</si>
  <si>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</si>
  <si>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</si>
  <si>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</si>
  <si>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</si>
  <si>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</si>
  <si>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</si>
  <si>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</si>
  <si>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</si>
  <si>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</si>
  <si>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Descripcion</t>
  </si>
  <si>
    <t>Josué Malagón</t>
  </si>
  <si>
    <t>MA_08_06_CO_REC_200</t>
  </si>
  <si>
    <t>Solución gráfica de una inecuación con una incógnita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</si>
</sst>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9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9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9</xdr:col>
      <xdr:colOff>21481</xdr:colOff>
      <xdr:row>9</xdr:row>
      <xdr:rowOff>52916</xdr:rowOff>
    </xdr:from>
    <xdr:to>
      <xdr:col>9</xdr:col>
      <xdr:colOff>2233084</xdr:colOff>
      <xdr:row>9</xdr:row>
      <xdr:rowOff>2964654</xdr:rowOff>
    </xdr:to>
    <xdr:pic>
      <xdr:nvPicPr>
        <xdr:cNvPr id="2" name="Imagen 1" descr="Ima-Rec-200-1.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16314" y="2106083"/>
          <a:ext cx="2211603" cy="2911738"/>
        </a:xfrm>
        <a:prstGeom prst="rect">
          <a:avLst/>
        </a:prstGeom>
      </xdr:spPr>
    </xdr:pic>
    <xdr:clientData/>
  </xdr:twoCellAnchor>
  <xdr:twoCellAnchor editAs="oneCell">
    <xdr:from>
      <xdr:col>9</xdr:col>
      <xdr:colOff>95250</xdr:colOff>
      <xdr:row>10</xdr:row>
      <xdr:rowOff>419062</xdr:rowOff>
    </xdr:from>
    <xdr:to>
      <xdr:col>10</xdr:col>
      <xdr:colOff>795865</xdr:colOff>
      <xdr:row>10</xdr:row>
      <xdr:rowOff>783165</xdr:rowOff>
    </xdr:to>
    <xdr:pic>
      <xdr:nvPicPr>
        <xdr:cNvPr id="3" name="Imagen 2" descr="Ima-Rec-200-2.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790083" y="5477895"/>
          <a:ext cx="3357032" cy="364103"/>
        </a:xfrm>
        <a:prstGeom prst="rect">
          <a:avLst/>
        </a:prstGeom>
      </xdr:spPr>
    </xdr:pic>
    <xdr:clientData/>
  </xdr:twoCellAnchor>
  <xdr:twoCellAnchor editAs="oneCell">
    <xdr:from>
      <xdr:col>9</xdr:col>
      <xdr:colOff>74083</xdr:colOff>
      <xdr:row>11</xdr:row>
      <xdr:rowOff>239703</xdr:rowOff>
    </xdr:from>
    <xdr:to>
      <xdr:col>10</xdr:col>
      <xdr:colOff>736599</xdr:colOff>
      <xdr:row>11</xdr:row>
      <xdr:rowOff>694266</xdr:rowOff>
    </xdr:to>
    <xdr:pic>
      <xdr:nvPicPr>
        <xdr:cNvPr id="4" name="Imagen 3" descr="Ima-Rec-200-3.jp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768916" y="6991870"/>
          <a:ext cx="3318933" cy="454563"/>
        </a:xfrm>
        <a:prstGeom prst="rect">
          <a:avLst/>
        </a:prstGeom>
      </xdr:spPr>
    </xdr:pic>
    <xdr:clientData/>
  </xdr:twoCellAnchor>
  <xdr:twoCellAnchor editAs="oneCell">
    <xdr:from>
      <xdr:col>9</xdr:col>
      <xdr:colOff>74084</xdr:colOff>
      <xdr:row>12</xdr:row>
      <xdr:rowOff>200957</xdr:rowOff>
    </xdr:from>
    <xdr:to>
      <xdr:col>10</xdr:col>
      <xdr:colOff>944033</xdr:colOff>
      <xdr:row>12</xdr:row>
      <xdr:rowOff>702732</xdr:rowOff>
    </xdr:to>
    <xdr:pic>
      <xdr:nvPicPr>
        <xdr:cNvPr id="5" name="Imagen 4" descr="Ima-Rec-200-4.jp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768917" y="7842124"/>
          <a:ext cx="3526366" cy="501775"/>
        </a:xfrm>
        <a:prstGeom prst="rect">
          <a:avLst/>
        </a:prstGeom>
      </xdr:spPr>
    </xdr:pic>
    <xdr:clientData/>
  </xdr:twoCellAnchor>
  <xdr:twoCellAnchor editAs="oneCell">
    <xdr:from>
      <xdr:col>9</xdr:col>
      <xdr:colOff>84666</xdr:colOff>
      <xdr:row>13</xdr:row>
      <xdr:rowOff>298623</xdr:rowOff>
    </xdr:from>
    <xdr:to>
      <xdr:col>10</xdr:col>
      <xdr:colOff>787399</xdr:colOff>
      <xdr:row>13</xdr:row>
      <xdr:rowOff>791633</xdr:rowOff>
    </xdr:to>
    <xdr:pic>
      <xdr:nvPicPr>
        <xdr:cNvPr id="6" name="Imagen 5" descr="Ima-Rec-200-5.jp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779499" y="8902873"/>
          <a:ext cx="3359150" cy="493010"/>
        </a:xfrm>
        <a:prstGeom prst="rect">
          <a:avLst/>
        </a:prstGeom>
      </xdr:spPr>
    </xdr:pic>
    <xdr:clientData/>
  </xdr:twoCellAnchor>
  <xdr:twoCellAnchor editAs="oneCell">
    <xdr:from>
      <xdr:col>8</xdr:col>
      <xdr:colOff>1562781</xdr:colOff>
      <xdr:row>14</xdr:row>
      <xdr:rowOff>296333</xdr:rowOff>
    </xdr:from>
    <xdr:to>
      <xdr:col>10</xdr:col>
      <xdr:colOff>397932</xdr:colOff>
      <xdr:row>14</xdr:row>
      <xdr:rowOff>2383367</xdr:rowOff>
    </xdr:to>
    <xdr:pic>
      <xdr:nvPicPr>
        <xdr:cNvPr id="7" name="Imagen 6" descr="Ima-Rec-200-6.jp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691281" y="9969500"/>
          <a:ext cx="3057901" cy="2087034"/>
        </a:xfrm>
        <a:prstGeom prst="rect">
          <a:avLst/>
        </a:prstGeom>
      </xdr:spPr>
    </xdr:pic>
    <xdr:clientData/>
  </xdr:twoCellAnchor>
  <xdr:twoCellAnchor editAs="oneCell">
    <xdr:from>
      <xdr:col>9</xdr:col>
      <xdr:colOff>117493</xdr:colOff>
      <xdr:row>15</xdr:row>
      <xdr:rowOff>190500</xdr:rowOff>
    </xdr:from>
    <xdr:to>
      <xdr:col>9</xdr:col>
      <xdr:colOff>2389716</xdr:colOff>
      <xdr:row>15</xdr:row>
      <xdr:rowOff>1786466</xdr:rowOff>
    </xdr:to>
    <xdr:pic>
      <xdr:nvPicPr>
        <xdr:cNvPr id="8" name="Imagen 7" descr="Ima-Rec-200-7.jpg"/>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3812326" y="12319000"/>
          <a:ext cx="2272223" cy="15959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120" zoomScaleNormal="120" zoomScalePageLayoutView="120" workbookViewId="0">
      <pane ySplit="9" topLeftCell="A13" activePane="bottomLeft" state="frozen"/>
      <selection pane="bottomLeft" activeCell="E16" sqref="E16"/>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6">
        <v>8</v>
      </c>
      <c r="D3" s="87"/>
      <c r="F3" s="79">
        <v>42348</v>
      </c>
      <c r="G3" s="80"/>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6" t="s">
        <v>190</v>
      </c>
      <c r="D4" s="87"/>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88" t="s">
        <v>188</v>
      </c>
      <c r="D5" s="89"/>
      <c r="E5" s="5"/>
      <c r="F5" s="37" t="str">
        <f>IF(G4="Recurso","Motor del recurso","")</f>
        <v>Motor del recurso</v>
      </c>
      <c r="G5" s="70"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ht="237" customHeight="1" x14ac:dyDescent="0.25">
      <c r="A10" s="12" t="str">
        <f>IF(OR(B10&lt;&gt;"",J10&lt;&gt;""),"IMG01","")</f>
        <v>IMG01</v>
      </c>
      <c r="B10" s="62" t="s">
        <v>187</v>
      </c>
      <c r="C10" s="20" t="str">
        <f t="shared" ref="C10:C41" si="0">IF(OR(B10&lt;&gt;"",J10&lt;&gt;""),IF($G$4="Recurso",CONCATENATE($G$4," ",$G$5),$G$4),"")</f>
        <v>Recurso F4</v>
      </c>
      <c r="D10" s="63"/>
      <c r="E10" s="63" t="s">
        <v>155</v>
      </c>
      <c r="F10" s="13" t="str">
        <f t="shared" ref="F10" ca="1" si="1">IF(OR(B10&lt;&gt;"",J10&lt;&gt;""),CONCATENATE($C$7,"_",$A10,IF($G$4="Cuaderno de Estudio","_small",CONCATENATE(IF(I10="","","n"),IF(LEFT($G$5,1)="F",".jpg",".png")))),"")</f>
        <v>MA_08_06_CO_REC_200_IMG01.jpg</v>
      </c>
      <c r="G10" s="13" t="str">
        <f ca="1">IF($F10&lt;&gt;"",IF($G$4="Recurso",VLOOKUP($E10,OFFSET('Definición técnica de imagenes'!$A$1,MATCH($G$5,'Definición técnica de imagenes'!$A$1:$A$104,0)-1,1,COUNTIF('Definición técnica de imagenes'!$A$3:$A$102,$G$5),5),5,FALSE),'Definición técnica de imagenes'!$F$16),"")</f>
        <v>750 x 365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32.94999999999999" customHeight="1" x14ac:dyDescent="0.25">
      <c r="A11" s="12" t="str">
        <f t="shared" ref="A11:A18" si="3">IF(OR(B11&lt;&gt;"",J11&lt;&gt;""),CONCATENATE(LEFT(A10,3),IF(MID(A10,4,2)+1&lt;10,CONCATENATE("0",MID(A10,4,2)+1))),"")</f>
        <v>IMG02</v>
      </c>
      <c r="B11" s="62" t="s">
        <v>187</v>
      </c>
      <c r="C11" s="20" t="str">
        <f t="shared" si="0"/>
        <v>Recurso F4</v>
      </c>
      <c r="D11" s="63"/>
      <c r="E11" s="63" t="s">
        <v>155</v>
      </c>
      <c r="F11" s="13" t="str">
        <f t="shared" ref="F11:F74" ca="1" si="4">IF(OR(B11&lt;&gt;"",J11&lt;&gt;""),CONCATENATE($C$7,"_",$A11,IF($G$4="Cuaderno de Estudio","_small",CONCATENATE(IF(I11="","","n"),IF(LEFT($G$5,1)="F",".jpg",".png")))),"")</f>
        <v>MA_08_06_CO_REC_200_IMG02.jpg</v>
      </c>
      <c r="G11" s="13" t="str">
        <f ca="1">IF($F11&lt;&gt;"",IF($G$4="Recurso",VLOOKUP($E11,OFFSET('Definición técnica de imagenes'!$A$1,MATCH($G$5,'Definición técnica de imagenes'!$A$1:$A$104,0)-1,1,COUNTIF('Definición técnica de imagenes'!$A$3:$A$102,$G$5),5),5,FALSE),'Definición técnica de imagenes'!$F$16),"")</f>
        <v>750 x 365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4"/>
      <c r="O11" s="2" t="str">
        <f>'Definición técnica de imagenes'!A13</f>
        <v>M101</v>
      </c>
    </row>
    <row r="12" spans="1:16" s="11" customFormat="1" ht="69.95" customHeight="1" x14ac:dyDescent="0.25">
      <c r="A12" s="12" t="str">
        <f t="shared" si="3"/>
        <v>IMG03</v>
      </c>
      <c r="B12" s="62" t="s">
        <v>187</v>
      </c>
      <c r="C12" s="20" t="str">
        <f t="shared" si="0"/>
        <v>Recurso F4</v>
      </c>
      <c r="D12" s="63"/>
      <c r="E12" s="63" t="s">
        <v>155</v>
      </c>
      <c r="F12" s="13" t="str">
        <f t="shared" ca="1" si="4"/>
        <v>MA_08_06_CO_REC_200_IMG03.jpg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75.95" customHeight="1" x14ac:dyDescent="0.25">
      <c r="A13" s="12" t="str">
        <f t="shared" si="3"/>
        <v>IMG04</v>
      </c>
      <c r="B13" s="62" t="s">
        <v>187</v>
      </c>
      <c r="C13" s="20" t="str">
        <f t="shared" si="0"/>
        <v>Recurso F4</v>
      </c>
      <c r="D13" s="63"/>
      <c r="E13" s="63" t="s">
        <v>155</v>
      </c>
      <c r="F13" s="13" t="str">
        <f t="shared" ca="1" si="4"/>
        <v>MA_08_06_CO_REC_200_IMG04.jpg</v>
      </c>
      <c r="G13" s="13" t="str">
        <f ca="1">IF($F13&lt;&gt;"",IF($G$4="Recurso",VLOOKUP($E13,OFFSET('Definición técnica de imagenes'!$A$1,MATCH($G$5,'Definición técnica de imagenes'!$A$1:$A$104,0)-1,1,COUNTIF('Definición técnica de imagenes'!$A$3:$A$102,$G$5),5),5,FALSE),'Definición técnica de imagenes'!$F$16),"")</f>
        <v>750 x 365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84" customHeight="1" x14ac:dyDescent="0.25">
      <c r="A14" s="12" t="str">
        <f t="shared" si="3"/>
        <v>IMG05</v>
      </c>
      <c r="B14" s="62" t="s">
        <v>187</v>
      </c>
      <c r="C14" s="20" t="str">
        <f t="shared" si="0"/>
        <v>Recurso F4</v>
      </c>
      <c r="D14" s="63"/>
      <c r="E14" s="63" t="s">
        <v>155</v>
      </c>
      <c r="F14" s="13" t="str">
        <f t="shared" ca="1" si="4"/>
        <v>MA_08_06_CO_REC_200_IMG05.jpg</v>
      </c>
      <c r="G14" s="13" t="str">
        <f ca="1">IF($F14&lt;&gt;"",IF($G$4="Recurso",VLOOKUP($E14,OFFSET('Definición técnica de imagenes'!$A$1,MATCH($G$5,'Definición técnica de imagenes'!$A$1:$A$104,0)-1,1,COUNTIF('Definición técnica de imagenes'!$A$3:$A$102,$G$5),5),5,FALSE),'Definición técnica de imagenes'!$F$16),"")</f>
        <v>750 x 365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92.95" customHeight="1" x14ac:dyDescent="0.25">
      <c r="A15" s="12" t="str">
        <f t="shared" si="3"/>
        <v>IMG06</v>
      </c>
      <c r="B15" s="62" t="s">
        <v>187</v>
      </c>
      <c r="C15" s="20" t="str">
        <f t="shared" si="0"/>
        <v>Recurso F4</v>
      </c>
      <c r="D15" s="63"/>
      <c r="E15" s="63" t="s">
        <v>155</v>
      </c>
      <c r="F15" s="13" t="str">
        <f t="shared" ca="1" si="4"/>
        <v>MA_08_06_CO_REC_200_IMG06.jpg</v>
      </c>
      <c r="G15" s="13" t="str">
        <f ca="1">IF($F15&lt;&gt;"",IF($G$4="Recurso",VLOOKUP($E15,OFFSET('Definición técnica de imagenes'!$A$1,MATCH($G$5,'Definición técnica de imagenes'!$A$1:$A$104,0)-1,1,COUNTIF('Definición técnica de imagenes'!$A$3:$A$102,$G$5),5),5,FALSE),'Definición técnica de imagenes'!$F$16),"")</f>
        <v>750 x 365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4"/>
      <c r="O15" s="2" t="str">
        <f>'Definición técnica de imagenes'!A24</f>
        <v>F6B</v>
      </c>
    </row>
    <row r="16" spans="1:16" s="11" customFormat="1" ht="152.1" customHeight="1" x14ac:dyDescent="0.25">
      <c r="A16" s="12" t="str">
        <f t="shared" si="3"/>
        <v>IMG07</v>
      </c>
      <c r="B16" s="62" t="s">
        <v>187</v>
      </c>
      <c r="C16" s="20" t="str">
        <f t="shared" si="0"/>
        <v>Recurso F4</v>
      </c>
      <c r="D16" s="63"/>
      <c r="E16" s="63" t="s">
        <v>155</v>
      </c>
      <c r="F16" s="13" t="str">
        <f t="shared" ca="1" si="4"/>
        <v>MA_08_06_CO_REC_200_IMG07.jpg</v>
      </c>
      <c r="G16" s="13" t="str">
        <f ca="1">IF($F16&lt;&gt;"",IF($G$4="Recurso",VLOOKUP($E16,OFFSET('Definición técnica de imagenes'!$A$1,MATCH($G$5,'Definición técnica de imagenes'!$A$1:$A$104,0)-1,1,COUNTIF('Definición técnica de imagenes'!$A$3:$A$102,$G$5),5),5,FALSE),'Definición técnica de imagenes'!$F$16),"")</f>
        <v>750 x 365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c r="O16" s="2" t="str">
        <f>'Definición técnica de imagenes'!A25</f>
        <v>F7</v>
      </c>
    </row>
    <row r="17" spans="1:15" s="11" customFormat="1" ht="45.9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c r="O17" s="2" t="str">
        <f>'Definición técnica de imagenes'!A27</f>
        <v>F7B</v>
      </c>
    </row>
    <row r="18" spans="1:15" s="11" customFormat="1" ht="53.1"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47.1"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215.1"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94.1" customHeight="1" x14ac:dyDescent="0.3">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149.1" customHeight="1" x14ac:dyDescent="0.3">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218.1" customHeight="1" x14ac:dyDescent="0.3">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c r="O23" s="2" t="str">
        <f>'Definición técnica de imagenes'!A35</f>
        <v>F13</v>
      </c>
    </row>
    <row r="24" spans="1:15" s="11" customFormat="1" ht="180.95" customHeight="1" x14ac:dyDescent="0.3">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198"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89.95"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3"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38"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209.1"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75.9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68.099999999999994"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84"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9"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1"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1"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1"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2"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6" customFormat="1" ht="14.85" customHeight="1" x14ac:dyDescent="0.25">
      <c r="A15" s="74" t="s">
        <v>96</v>
      </c>
      <c r="B15" s="74"/>
      <c r="C15" s="74" t="s">
        <v>97</v>
      </c>
      <c r="D15" s="75" t="s">
        <v>98</v>
      </c>
      <c r="E15" s="74" t="s">
        <v>93</v>
      </c>
      <c r="F15" s="74" t="s">
        <v>117</v>
      </c>
      <c r="G15" s="74"/>
      <c r="H15" s="75" t="s">
        <v>122</v>
      </c>
      <c r="I15" s="74"/>
      <c r="J15" s="76"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1"/>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1"/>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2015-12-19T05:20:28Z</dcterms:modified>
</cp:coreProperties>
</file>