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<sst xmlns="http://schemas.openxmlformats.org/spreadsheetml/2006/main" count="384" uniqueCount="195">
  <si>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</si>
  <si>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</si>
  <si>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</si>
  <si>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</si>
  <si>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</si>
  <si>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</si>
  <si>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</si>
  <si>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</si>
  <si>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</si>
  <si>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</si>
  <si>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</si>
  <si>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</si>
  <si>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</si>
  <si>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</si>
  <si>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</si>
  <si>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</si>
  <si>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</si>
  <si>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</si>
  <si>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</si>
  <si>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</si>
  <si>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</si>
  <si>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</si>
  <si>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</si>
  <si>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</si>
  <si>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</si>
  <si>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</si>
  <si>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</si>
  <si>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</si>
  <si>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</si>
  <si>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</si>
  <si>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</si>
  <si>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</si>
  <si>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</si>
  <si>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</si>
  <si>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</si>
  <si>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</si>
  <si>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</si>
  <si>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</si>
  <si>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</si>
  <si>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</si>
  <si>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</si>
  <si>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</si>
  <si>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</si>
  <si>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</si>
  <si>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</si>
  <si>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</si>
  <si>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</si>
  <si>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</si>
  <si>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</si>
  <si>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</si>
  <si>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</si>
  <si>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</si>
  <si>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</si>
  <si>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</si>
  <si>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</si>
  <si>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</si>
  <si>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</si>
  <si>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</si>
  <si>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</si>
  <si>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</si>
  <si>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</si>
  <si>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</si>
  <si>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</si>
  <si>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</si>
  <si>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</si>
  <si>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</si>
  <si>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</si>
  <si>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</si>
  <si>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</si>
  <si>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</si>
  <si>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</si>
  <si>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</si>
  <si>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</si>
  <si>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</si>
  <si>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</si>
  <si>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</si>
  <si>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</si>
  <si>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</si>
  <si>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</si>
  <si>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</si>
  <si>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</si>
  <si>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</si>
  <si>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</si>
  <si>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</si>
  <si>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</si>
  <si>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</si>
  <si>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</si>
  <si>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</si>
  <si>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</si>
  <si>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</si>
  <si>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</si>
  <si>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</si>
  <si>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</si>
  <si>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</si>
  <si>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</si>
  <si>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</si>
  <si>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</si>
  <si>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</si>
  <si>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</si>
  <si>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</si>
  <si>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</si>
  <si>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</si>
  <si>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</si>
  <si>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</si>
  <si>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</si>
  <si>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</si>
  <si>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</si>
  <si>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</si>
  <si>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</si>
  <si>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</si>
  <si>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</si>
  <si>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</si>
  <si>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</si>
  <si>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</si>
  <si>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</si>
  <si>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</si>
  <si>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</si>
  <si>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</si>
  <si>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</si>
  <si>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</si>
  <si>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</si>
  <si>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</si>
  <si>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</si>
  <si>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</si>
  <si>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</si>
  <si>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</si>
  <si>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</si>
  <si>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</si>
  <si>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</si>
  <si>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</si>
  <si>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</si>
  <si>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</si>
  <si>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</si>
  <si>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</si>
  <si>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</si>
  <si>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</si>
  <si>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</si>
  <si>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</si>
  <si>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</si>
  <si>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</si>
  <si>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</si>
  <si>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</si>
  <si>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</si>
  <si>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</si>
  <si>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</si>
  <si>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</si>
  <si>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</si>
  <si>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</si>
  <si>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</si>
  <si>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</si>
  <si>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</si>
  <si>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</si>
  <si>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</si>
  <si>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</si>
  <si>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</si>
  <si>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</si>
  <si>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</si>
  <si>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</si>
  <si>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</si>
  <si>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</si>
  <si>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</si>
  <si>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</si>
  <si>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</si>
  <si>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</si>
  <si>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</si>
  <si>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</si>
  <si>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</si>
  <si>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</si>
  <si>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</si>
  <si>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</si>
  <si>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</si>
  <si>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</si>
  <si>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</si>
  <si>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</si>
  <si>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</si>
  <si>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</si>
  <si>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</si>
  <si>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</si>
  <si>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</si>
  <si>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</si>
  <si>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</si>
  <si>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</si>
  <si>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</si>
  <si>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</si>
  <si>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</si>
  <si>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</si>
  <si>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</si>
  <si>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Elsa Galindo</t>
  </si>
  <si>
    <t>MA_09_09_REC80</t>
  </si>
  <si>
    <t>¿Cómo realizar demostraciones?</t>
  </si>
  <si>
    <t>ver observaciones</t>
  </si>
  <si>
    <t>Fotografía</t>
  </si>
  <si>
    <t>De la carpeta de fórmulas: Fórmula 01</t>
  </si>
  <si>
    <t>Ilustración</t>
  </si>
  <si>
    <t>de la carpeta de fórmulas: Fórmula 02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</si>
</sst>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214313</xdr:colOff>
      <xdr:row>9</xdr:row>
      <xdr:rowOff>199778</xdr:rowOff>
    </xdr:from>
    <xdr:to>
      <xdr:col>10</xdr:col>
      <xdr:colOff>1625601</xdr:colOff>
      <xdr:row>9</xdr:row>
      <xdr:rowOff>1220788</xdr:rowOff>
    </xdr:to>
    <xdr:pic>
      <xdr:nvPicPr>
        <xdr:cNvPr id="4" name="Imagen 3" descr="Vintage grunge still life with pocket watch, and old book and brass key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89376" y="2319091"/>
          <a:ext cx="1411288" cy="10210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350345</xdr:colOff>
      <xdr:row>10</xdr:row>
      <xdr:rowOff>120430</xdr:rowOff>
    </xdr:from>
    <xdr:to>
      <xdr:col>10</xdr:col>
      <xdr:colOff>1981887</xdr:colOff>
      <xdr:row>10</xdr:row>
      <xdr:rowOff>1335688</xdr:rowOff>
    </xdr:to>
    <xdr:pic>
      <xdr:nvPicPr>
        <xdr:cNvPr id="6" name="Imagen 5" descr="Domino tiles effect. Raw of falling dominoes isolated on white backgroun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28966" y="3645775"/>
          <a:ext cx="1631542" cy="12152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120430</xdr:colOff>
      <xdr:row>11</xdr:row>
      <xdr:rowOff>54741</xdr:rowOff>
    </xdr:from>
    <xdr:to>
      <xdr:col>10</xdr:col>
      <xdr:colOff>2012957</xdr:colOff>
      <xdr:row>11</xdr:row>
      <xdr:rowOff>1401380</xdr:rowOff>
    </xdr:to>
    <xdr:pic>
      <xdr:nvPicPr>
        <xdr:cNvPr id="8" name="Imagen 7" descr="Group of black and white stones on the seashor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99051" y="4992413"/>
          <a:ext cx="1892527" cy="13466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361293</xdr:colOff>
      <xdr:row>12</xdr:row>
      <xdr:rowOff>153276</xdr:rowOff>
    </xdr:from>
    <xdr:to>
      <xdr:col>10</xdr:col>
      <xdr:colOff>2098216</xdr:colOff>
      <xdr:row>12</xdr:row>
      <xdr:rowOff>1412327</xdr:rowOff>
    </xdr:to>
    <xdr:pic>
      <xdr:nvPicPr>
        <xdr:cNvPr id="10" name="inline_image" descr="http://thumb101.shutterstock.com/display_pic_with_logo/1540934/238553587/stock-photo-stack-of-business-report-paper-files-with-black-clips-238553587.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39914" y="6503276"/>
          <a:ext cx="1736923" cy="12590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317500</xdr:colOff>
      <xdr:row>14</xdr:row>
      <xdr:rowOff>198465</xdr:rowOff>
    </xdr:from>
    <xdr:to>
      <xdr:col>10</xdr:col>
      <xdr:colOff>1883103</xdr:colOff>
      <xdr:row>14</xdr:row>
      <xdr:rowOff>1312479</xdr:rowOff>
    </xdr:to>
    <xdr:pic>
      <xdr:nvPicPr>
        <xdr:cNvPr id="11" name="inline_image" descr="http://thumb7.shutterstock.com/display_pic_with_logo/56725/56725,1276967138,1/stock-photo-even-number-blocks-55516681.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696121" y="9373120"/>
          <a:ext cx="1565603" cy="1114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284655</xdr:colOff>
      <xdr:row>16</xdr:row>
      <xdr:rowOff>32844</xdr:rowOff>
    </xdr:from>
    <xdr:to>
      <xdr:col>10</xdr:col>
      <xdr:colOff>2102082</xdr:colOff>
      <xdr:row>16</xdr:row>
      <xdr:rowOff>1335690</xdr:rowOff>
    </xdr:to>
    <xdr:pic>
      <xdr:nvPicPr>
        <xdr:cNvPr id="13" name="inline_image" descr="http://thumb7.shutterstock.com/display_pic_with_logo/54948/141828415/stock-photo-closeup-of-a-construction-worker-in-hard-hat-using-a-measuring-tape-with-the-numbers-facing-forward-141828415.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663276" y="12032154"/>
          <a:ext cx="1817427" cy="13028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55516681/stock-photo-even-number-blocks.html?src=B_KCxJJAI-hsu_1oMViSIw-1-1" TargetMode="External"/><Relationship Id="rId2" Type="http://schemas.openxmlformats.org/officeDocument/2006/relationships/hyperlink" Target="http://www.shutterstock.com/pic-238553587/stock-photo-stack-of-business-report-paper-files-with-black-clips.html?src=AeRMnXTc6lfWrJ08dGIzNA-1-70" TargetMode="External"/><Relationship Id="rId1" Type="http://schemas.openxmlformats.org/officeDocument/2006/relationships/hyperlink" Target="http://www.shutterstock.com/pic-347003621/stock-photo-group-of-black-and-white-stones-on-the-seashore.html?src=06N3WhHcQmuarS7DMWzIBA-1-7"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shutterstock.com/pic-141828415/stock-photo-closeup-of-a-construction-worker-in-hard-hat-using-a-measuring-tape-with-the-numbers-facing-forward.html?src=HPkSmUSHpbvy0VCmm4rZug-1-8"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7" zoomScaleNormal="87" zoomScalePageLayoutView="140" workbookViewId="0">
      <pane ySplit="9" topLeftCell="A10" activePane="bottomLeft" state="frozen"/>
      <selection pane="bottomLeft" activeCell="J16" sqref="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9</v>
      </c>
      <c r="D3" s="88"/>
      <c r="F3" s="80">
        <v>42470</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111" customHeight="1" x14ac:dyDescent="0.25">
      <c r="A10" s="12" t="str">
        <f>IF(OR(B10&lt;&gt;"",J10&lt;&gt;""),"IMG01","")</f>
        <v>IMG01</v>
      </c>
      <c r="B10" s="62">
        <v>111552704</v>
      </c>
      <c r="C10" s="20" t="str">
        <f t="shared" ref="C10:C41" si="0">IF(OR(B10&lt;&gt;"",J10&lt;&gt;""),IF($G$4="Recurso",CONCATENATE($G$4," ",$G$5),$G$4),"")</f>
        <v>Recurso F7B</v>
      </c>
      <c r="D10" s="63" t="s">
        <v>191</v>
      </c>
      <c r="E10" s="63" t="s">
        <v>166</v>
      </c>
      <c r="F10" s="13" t="str">
        <f t="shared" ref="F10" ca="1" si="1">IF(OR(B10&lt;&gt;"",J10&lt;&gt;""),CONCATENATE($C$7,"_",$A10,IF($G$4="Cuaderno de Estudio","_small",CONCATENATE(IF(I10="","","n"),IF(LEFT($G$5,1)="F",".jpg",".png")))),"")</f>
        <v>MA_09_09_REC80_IMG01.jpg</v>
      </c>
      <c r="G10" s="13" t="str">
        <f ca="1">IF($F10&lt;&gt;"",IF($G$4="Recurso",VLOOKUP($E10,OFFSET('Definición técnica de imagenes'!$A$1,MATCH($G$5,'Definición técnica de imagenes'!$A$1:$A$104,0)-1,1,COUNTIF('Definición técnica de imagenes'!$A$3:$A$102,$G$5),5),5,FALSE),'Definición técnica de imagenes'!$F$16),"")</f>
        <v>350 x 350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c r="O10" s="2" t="str">
        <f>'Definición técnica de imagenes'!A12</f>
        <v>M12D</v>
      </c>
    </row>
    <row r="11" spans="1:16" s="11" customFormat="1" ht="111" customHeight="1" x14ac:dyDescent="0.25">
      <c r="A11" s="12" t="str">
        <f t="shared" ref="A11:A18" si="3">IF(OR(B11&lt;&gt;"",J11&lt;&gt;""),CONCATENATE(LEFT(A10,3),IF(MID(A10,4,2)+1&lt;10,CONCATENATE("0",MID(A10,4,2)+1))),"")</f>
        <v>IMG02</v>
      </c>
      <c r="B11">
        <v>304274354</v>
      </c>
      <c r="C11" s="20" t="str">
        <f t="shared" si="0"/>
        <v>Recurso F7B</v>
      </c>
      <c r="D11" s="63" t="s">
        <v>191</v>
      </c>
      <c r="E11" s="63" t="s">
        <v>166</v>
      </c>
      <c r="F11" s="13" t="str">
        <f t="shared" ref="F11:F74" ca="1" si="4">IF(OR(B11&lt;&gt;"",J11&lt;&gt;""),CONCATENATE($C$7,"_",$A11,IF($G$4="Cuaderno de Estudio","_small",CONCATENATE(IF(I11="","","n"),IF(LEFT($G$5,1)="F",".jpg",".png")))),"")</f>
        <v>MA_09_09_REC80_IMG02.jpg</v>
      </c>
      <c r="G11" s="13" t="str">
        <f ca="1">IF($F11&lt;&gt;"",IF($G$4="Recurso",VLOOKUP($E11,OFFSET('Definición técnica de imagenes'!$A$1,MATCH($G$5,'Definición técnica de imagenes'!$A$1:$A$104,0)-1,1,COUNTIF('Definición técnica de imagenes'!$A$3:$A$102,$G$5),5),5,FALSE),'Definición técnica de imagenes'!$F$16),"")</f>
        <v>350 x 350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c r="O11" s="2" t="str">
        <f>'Definición técnica de imagenes'!A13</f>
        <v>M101</v>
      </c>
    </row>
    <row r="12" spans="1:16" s="11" customFormat="1" ht="111" customHeight="1" x14ac:dyDescent="0.25">
      <c r="A12" s="12" t="str">
        <f t="shared" si="3"/>
        <v>IMG03</v>
      </c>
      <c r="B12" s="109">
        <v>347003621</v>
      </c>
      <c r="C12" s="20" t="str">
        <f t="shared" si="0"/>
        <v>Recurso F7B</v>
      </c>
      <c r="D12" s="63" t="s">
        <v>191</v>
      </c>
      <c r="E12" s="63" t="s">
        <v>166</v>
      </c>
      <c r="F12" s="13" t="str">
        <f t="shared" ca="1" si="4"/>
        <v>MA_09_09_REC80_IMG03.jpg</v>
      </c>
      <c r="G12" s="13" t="str">
        <f ca="1">IF($F12&lt;&gt;"",IF($G$4="Recurso",VLOOKUP($E12,OFFSET('Definición técnica de imagenes'!$A$1,MATCH($G$5,'Definición técnica de imagenes'!$A$1:$A$104,0)-1,1,COUNTIF('Definición técnica de imagenes'!$A$3:$A$102,$G$5),5),5,FALSE),'Definición técnica de imagenes'!$F$16),"")</f>
        <v>350 x 350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c r="O12" s="2" t="str">
        <f>'Definición técnica de imagenes'!A18</f>
        <v>Diaporama F1</v>
      </c>
    </row>
    <row r="13" spans="1:16" s="11" customFormat="1" ht="111" customHeight="1" x14ac:dyDescent="0.25">
      <c r="A13" s="12" t="str">
        <f t="shared" si="3"/>
        <v>IMG04</v>
      </c>
      <c r="B13" s="109">
        <v>238553587</v>
      </c>
      <c r="C13" s="20" t="str">
        <f t="shared" si="0"/>
        <v>Recurso F7B</v>
      </c>
      <c r="D13" s="63" t="s">
        <v>191</v>
      </c>
      <c r="E13" s="63" t="s">
        <v>155</v>
      </c>
      <c r="F13" s="13" t="str">
        <f t="shared" ca="1" si="4"/>
        <v>MA_09_09_REC80_IMG04n.jpg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MA_09_09_REC80_IMG04a.jpg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c r="O13" s="2" t="str">
        <f>'Definición técnica de imagenes'!A19</f>
        <v>F4</v>
      </c>
    </row>
    <row r="14" spans="1:16" s="11" customFormat="1" ht="111" customHeight="1" x14ac:dyDescent="0.25">
      <c r="A14" s="12" t="str">
        <f t="shared" si="3"/>
        <v>IMG05</v>
      </c>
      <c r="B14" s="62" t="s">
        <v>190</v>
      </c>
      <c r="C14" s="20" t="str">
        <f t="shared" si="0"/>
        <v>Recurso F7B</v>
      </c>
      <c r="D14" s="63" t="s">
        <v>193</v>
      </c>
      <c r="E14" s="63" t="s">
        <v>155</v>
      </c>
      <c r="F14" s="13" t="str">
        <f t="shared" ca="1" si="4"/>
        <v>MA_09_09_REC80_IMG05n.jpg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MA_09_09_REC80_IMG05a.jpg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192</v>
      </c>
      <c r="K14" s="64"/>
      <c r="O14" s="2" t="str">
        <f>'Definición técnica de imagenes'!A22</f>
        <v>F6</v>
      </c>
    </row>
    <row r="15" spans="1:16" s="11" customFormat="1" ht="111" customHeight="1" x14ac:dyDescent="0.25">
      <c r="A15" s="12" t="str">
        <f t="shared" si="3"/>
        <v>IMG06</v>
      </c>
      <c r="B15" s="109">
        <v>55516681</v>
      </c>
      <c r="C15" s="20" t="str">
        <f t="shared" si="0"/>
        <v>Recurso F7B</v>
      </c>
      <c r="D15" s="63" t="s">
        <v>191</v>
      </c>
      <c r="E15" s="63" t="s">
        <v>155</v>
      </c>
      <c r="F15" s="13" t="str">
        <f t="shared" ca="1" si="4"/>
        <v>MA_09_09_REC80_IMG06n.jpg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MA_09_09_REC80_IMG06a.jpg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c r="O15" s="2" t="str">
        <f>'Definición técnica de imagenes'!A24</f>
        <v>F6B</v>
      </c>
    </row>
    <row r="16" spans="1:16" s="11" customFormat="1" ht="111" customHeight="1" x14ac:dyDescent="0.3">
      <c r="A16" s="12" t="str">
        <f t="shared" si="3"/>
        <v>IMG07</v>
      </c>
      <c r="B16" s="62" t="s">
        <v>190</v>
      </c>
      <c r="C16" s="20" t="str">
        <f t="shared" si="0"/>
        <v>Recurso F7B</v>
      </c>
      <c r="D16" s="63" t="s">
        <v>193</v>
      </c>
      <c r="E16" s="63" t="s">
        <v>155</v>
      </c>
      <c r="F16" s="13" t="str">
        <f t="shared" ca="1" si="4"/>
        <v>MA_09_09_REC80_IMG07n.jpg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MA_09_09_REC80_IMG07a.jpg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194</v>
      </c>
      <c r="K16" s="68"/>
      <c r="O16" s="2" t="str">
        <f>'Definición técnica de imagenes'!A25</f>
        <v>F7</v>
      </c>
    </row>
    <row r="17" spans="1:15" s="11" customFormat="1" ht="111" customHeight="1" x14ac:dyDescent="0.25">
      <c r="A17" s="12" t="str">
        <f t="shared" si="3"/>
        <v>IMG08</v>
      </c>
      <c r="B17" s="109">
        <v>141828415</v>
      </c>
      <c r="C17" s="20" t="str">
        <f t="shared" si="0"/>
        <v>Recurso F7B</v>
      </c>
      <c r="D17" s="63" t="s">
        <v>193</v>
      </c>
      <c r="E17" s="63" t="s">
        <v>155</v>
      </c>
      <c r="F17" s="13" t="str">
        <f t="shared" ca="1" si="4"/>
        <v>MA_09_09_REC80_IMG08n.jpg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MA_09_09_REC80_IMG08a.jpg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2" r:id="rId1" display="http://www.shutterstock.com/pic-347003621/stock-photo-group-of-black-and-white-stones-on-the-seashore.html?src=06N3WhHcQmuarS7DMWzIBA-1-7"/>
    <hyperlink ref="B13" r:id="rId2" display="http://www.shutterstock.com/pic-238553587/stock-photo-stack-of-business-report-paper-files-with-black-clips.html?src=AeRMnXTc6lfWrJ08dGIzNA-1-70"/>
    <hyperlink ref="B15" r:id="rId3" display="http://www.shutterstock.com/pic-55516681/stock-photo-even-number-blocks.html?src=B_KCxJJAI-hsu_1oMViSIw-1-1"/>
    <hyperlink ref="B17" r:id="rId4" display="http://www.shutterstock.com/pic-141828415/stock-photo-closeup-of-a-construction-worker-in-hard-hat-using-a-measuring-tape-with-the-numbers-facing-forward.html?src=HPkSmUSHpbvy0VCmm4rZug-1-8"/>
  </hyperlinks>
  <pageMargins left="0.75" right="0.75" top="1" bottom="1" header="0.5" footer="0.5"/>
  <pageSetup orientation="portrait" horizontalDpi="4294967292" verticalDpi="4294967292" r:id="rId5"/>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2016-04-10T15:06:13Z</dcterms:modified>
</cp:coreProperties>
</file>