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Nueva carpeta (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A18" i="1"/>
  <c r="F18" i="1"/>
  <c r="G18" i="1"/>
  <c r="H18" i="1"/>
  <c r="A17" i="1"/>
  <c r="F17" i="1"/>
  <c r="G17" i="1"/>
  <c r="H17" i="1"/>
  <c r="A16" i="1"/>
  <c r="F16" i="1"/>
  <c r="G16" i="1"/>
  <c r="H16" i="1"/>
  <c r="A15" i="1"/>
  <c r="F15" i="1"/>
  <c r="G15" i="1"/>
  <c r="H15" i="1"/>
  <c r="A14" i="1"/>
  <c r="F14" i="1"/>
  <c r="G14" i="1"/>
  <c r="H14" i="1"/>
  <c r="A13" i="1"/>
  <c r="F13" i="1"/>
  <c r="G13" i="1"/>
  <c r="H13" i="1"/>
  <c r="A10" i="1"/>
  <c r="A11" i="1"/>
  <c r="A12"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<sst xmlns="http://schemas.openxmlformats.org/spreadsheetml/2006/main" count="391" uniqueCount="200">
  <si>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</si>
  <si>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</si>
  <si>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</si>
  <si>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</si>
  <si>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</si>
  <si>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</si>
  <si>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</si>
  <si>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</si>
  <si>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</si>
  <si>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</si>
  <si>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</si>
  <si>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</si>
  <si>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</si>
  <si>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</si>
  <si>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</si>
  <si>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</si>
  <si>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</si>
  <si>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</si>
  <si>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</si>
  <si>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</si>
  <si>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</si>
  <si>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</si>
  <si>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</si>
  <si>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</si>
  <si>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</si>
  <si>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</si>
  <si>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</si>
  <si>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</si>
  <si>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</si>
  <si>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</si>
  <si>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</si>
  <si>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</si>
  <si>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</si>
  <si>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</si>
  <si>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</si>
  <si>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</si>
  <si>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</si>
  <si>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</si>
  <si>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</si>
  <si>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</si>
  <si>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</si>
  <si>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</si>
  <si>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</si>
  <si>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</si>
  <si>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</si>
  <si>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</si>
  <si>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</si>
  <si>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</si>
  <si>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</si>
  <si>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</si>
  <si>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</si>
  <si>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</si>
  <si>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</si>
  <si>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</si>
  <si>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</si>
  <si>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</si>
  <si>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</si>
  <si>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</si>
  <si>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</si>
  <si>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</si>
  <si>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</si>
  <si>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</si>
  <si>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</si>
  <si>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</si>
  <si>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</si>
  <si>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</si>
  <si>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</si>
  <si>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</si>
  <si>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</si>
  <si>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</si>
  <si>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</si>
  <si>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</si>
  <si>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</si>
  <si>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</si>
  <si>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</si>
  <si>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</si>
  <si>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</si>
  <si>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</si>
  <si>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</si>
  <si>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</si>
  <si>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</si>
  <si>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</si>
  <si>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</si>
  <si>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</si>
  <si>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</si>
  <si>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</si>
  <si>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</si>
  <si>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</si>
  <si>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</si>
  <si>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</si>
  <si>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</si>
  <si>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</si>
  <si>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</si>
  <si>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</si>
  <si>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</si>
  <si>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</si>
  <si>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</si>
  <si>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</si>
  <si>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</si>
  <si>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</si>
  <si>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</si>
  <si>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</si>
  <si>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</si>
  <si>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</si>
  <si>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</si>
  <si>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</si>
  <si>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</si>
  <si>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</si>
  <si>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</si>
  <si>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</si>
  <si>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</si>
  <si>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</si>
  <si>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</si>
  <si>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</si>
  <si>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</si>
  <si>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</si>
  <si>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</si>
  <si>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</si>
  <si>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</si>
  <si>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</si>
  <si>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</si>
  <si>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</si>
  <si>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</si>
  <si>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</si>
  <si>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</si>
  <si>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</si>
  <si>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</si>
  <si>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</si>
  <si>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</si>
  <si>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</si>
  <si>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</si>
  <si>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</si>
  <si>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</si>
  <si>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</si>
  <si>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</si>
  <si>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</si>
  <si>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</si>
  <si>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</si>
  <si>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</si>
  <si>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</si>
  <si>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</si>
  <si>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</si>
  <si>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</si>
  <si>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</si>
  <si>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</si>
  <si>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</si>
  <si>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</si>
  <si>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</si>
  <si>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</si>
  <si>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</si>
  <si>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</si>
  <si>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</si>
  <si>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</si>
  <si>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</si>
  <si>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</si>
  <si>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</si>
  <si>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</si>
  <si>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</si>
  <si>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</si>
  <si>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</si>
  <si>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</si>
  <si>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</si>
  <si>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</si>
  <si>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</si>
  <si>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</si>
  <si>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</si>
  <si>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</si>
  <si>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</si>
  <si>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</si>
  <si>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</si>
  <si>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</si>
  <si>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</si>
  <si>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</si>
  <si>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</si>
  <si>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</si>
  <si>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</si>
  <si>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</si>
  <si>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</si>
  <si>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</si>
  <si>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</si>
  <si>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</si>
  <si>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</si>
  <si>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</si>
  <si>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</si>
  <si>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</si>
  <si>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</si>
  <si>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</si>
  <si>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 reales</t>
  </si>
  <si>
    <t>Lizzie Zambrano</t>
  </si>
  <si>
    <t>MA_10_01_REC20</t>
  </si>
  <si>
    <t>Ilustración</t>
  </si>
  <si>
    <t>imagen del número -12.354</t>
  </si>
  <si>
    <t>Imagén del número 12/6, imagén adjunta en la Observación. Puede usarse codecogs con el código: \frac{12}{6}</t>
  </si>
  <si>
    <t>Imagén de la expresión 14/2-25. Imagén adjunta en la observvación. Puede usarse el cçodigo en codecogs: \frac{14}{2}-25</t>
  </si>
  <si>
    <t>imagen del número 0,22222…</t>
  </si>
  <si>
    <t>imagen de la expresión (raíz cuadrada de 25/9), la imagen se muestra adjunta en la observación, puede usarse codecogs con el código: \sqrt{\frac{25}{9}}</t>
  </si>
  <si>
    <t>imagen de la expresión (raíz tercera de -64/27), la imagen se muestra adjunta en la observación, puede usarse codecogs con el código: \sqrt[3]{-\frac{64}{27}}</t>
  </si>
  <si>
    <t>imagen de la expresión (raíz cuadrada de 4/2), la imagen se muestra adjunta en la observación, puede usarse codecogs con el código: \sqrt{\frac{4}{2}}</t>
  </si>
  <si>
    <t>imagen del número phi., para que quede en el mismoformato que todas, se recomienda usar codecogs</t>
  </si>
  <si>
    <t>Imagen con la expresión que se muestra adjunta en la observación, usar codecogs con el código:  \frac{1+\sqrt{5}}{2}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</si>
</sst>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650875</xdr:colOff>
      <xdr:row>9</xdr:row>
      <xdr:rowOff>71437</xdr:rowOff>
    </xdr:from>
    <xdr:to>
      <xdr:col>10</xdr:col>
      <xdr:colOff>1476376</xdr:colOff>
      <xdr:row>9</xdr:row>
      <xdr:rowOff>1039812</xdr:rowOff>
    </xdr:to>
    <xdr:pic>
      <xdr:nvPicPr>
        <xdr:cNvPr id="2" name="Imagen 1"/>
        <xdr:cNvPicPr>
          <a:picLocks noChangeAspect="1"/>
        </xdr:cNvPicPr>
      </xdr:nvPicPr>
      <xdr:blipFill rotWithShape="1">
        <a:blip xmlns:r="http://schemas.openxmlformats.org/officeDocument/2006/relationships" r:embed="rId1"/>
        <a:srcRect l="52763" t="48837" r="37844" b="31564"/>
        <a:stretch/>
      </xdr:blipFill>
      <xdr:spPr>
        <a:xfrm>
          <a:off x="17025938" y="2190750"/>
          <a:ext cx="825501" cy="968375"/>
        </a:xfrm>
        <a:prstGeom prst="rect">
          <a:avLst/>
        </a:prstGeom>
      </xdr:spPr>
    </xdr:pic>
    <xdr:clientData/>
  </xdr:twoCellAnchor>
  <xdr:twoCellAnchor editAs="oneCell">
    <xdr:from>
      <xdr:col>10</xdr:col>
      <xdr:colOff>174626</xdr:colOff>
      <xdr:row>10</xdr:row>
      <xdr:rowOff>15875</xdr:rowOff>
    </xdr:from>
    <xdr:to>
      <xdr:col>10</xdr:col>
      <xdr:colOff>1936751</xdr:colOff>
      <xdr:row>10</xdr:row>
      <xdr:rowOff>825500</xdr:rowOff>
    </xdr:to>
    <xdr:pic>
      <xdr:nvPicPr>
        <xdr:cNvPr id="3" name="Imagen 2"/>
        <xdr:cNvPicPr>
          <a:picLocks noChangeAspect="1"/>
        </xdr:cNvPicPr>
      </xdr:nvPicPr>
      <xdr:blipFill rotWithShape="1">
        <a:blip xmlns:r="http://schemas.openxmlformats.org/officeDocument/2006/relationships" r:embed="rId2"/>
        <a:srcRect l="45193" t="48741" r="31498" b="32211"/>
        <a:stretch/>
      </xdr:blipFill>
      <xdr:spPr>
        <a:xfrm>
          <a:off x="16549689" y="3230563"/>
          <a:ext cx="1762125" cy="809625"/>
        </a:xfrm>
        <a:prstGeom prst="rect">
          <a:avLst/>
        </a:prstGeom>
      </xdr:spPr>
    </xdr:pic>
    <xdr:clientData/>
  </xdr:twoCellAnchor>
  <xdr:twoCellAnchor editAs="oneCell">
    <xdr:from>
      <xdr:col>10</xdr:col>
      <xdr:colOff>134938</xdr:colOff>
      <xdr:row>11</xdr:row>
      <xdr:rowOff>39688</xdr:rowOff>
    </xdr:from>
    <xdr:to>
      <xdr:col>10</xdr:col>
      <xdr:colOff>2008188</xdr:colOff>
      <xdr:row>11</xdr:row>
      <xdr:rowOff>555626</xdr:rowOff>
    </xdr:to>
    <xdr:pic>
      <xdr:nvPicPr>
        <xdr:cNvPr id="4" name="Imagen 3"/>
        <xdr:cNvPicPr>
          <a:picLocks noChangeAspect="1"/>
        </xdr:cNvPicPr>
      </xdr:nvPicPr>
      <xdr:blipFill rotWithShape="1">
        <a:blip xmlns:r="http://schemas.openxmlformats.org/officeDocument/2006/relationships" r:embed="rId3"/>
        <a:srcRect l="47179" t="47944" r="31402" b="41564"/>
        <a:stretch/>
      </xdr:blipFill>
      <xdr:spPr>
        <a:xfrm>
          <a:off x="16510001" y="4246563"/>
          <a:ext cx="1873250" cy="515938"/>
        </a:xfrm>
        <a:prstGeom prst="rect">
          <a:avLst/>
        </a:prstGeom>
      </xdr:spPr>
    </xdr:pic>
    <xdr:clientData/>
  </xdr:twoCellAnchor>
  <xdr:twoCellAnchor editAs="oneCell">
    <xdr:from>
      <xdr:col>10</xdr:col>
      <xdr:colOff>269875</xdr:colOff>
      <xdr:row>12</xdr:row>
      <xdr:rowOff>214314</xdr:rowOff>
    </xdr:from>
    <xdr:to>
      <xdr:col>10</xdr:col>
      <xdr:colOff>2182813</xdr:colOff>
      <xdr:row>12</xdr:row>
      <xdr:rowOff>642938</xdr:rowOff>
    </xdr:to>
    <xdr:pic>
      <xdr:nvPicPr>
        <xdr:cNvPr id="5" name="Imagen 4"/>
        <xdr:cNvPicPr>
          <a:picLocks noChangeAspect="1"/>
        </xdr:cNvPicPr>
      </xdr:nvPicPr>
      <xdr:blipFill rotWithShape="1">
        <a:blip xmlns:r="http://schemas.openxmlformats.org/officeDocument/2006/relationships" r:embed="rId4"/>
        <a:srcRect l="42625" t="48738" r="28562" b="39780"/>
        <a:stretch/>
      </xdr:blipFill>
      <xdr:spPr>
        <a:xfrm>
          <a:off x="16644938" y="4992689"/>
          <a:ext cx="1912938" cy="428624"/>
        </a:xfrm>
        <a:prstGeom prst="rect">
          <a:avLst/>
        </a:prstGeom>
      </xdr:spPr>
    </xdr:pic>
    <xdr:clientData/>
  </xdr:twoCellAnchor>
  <xdr:twoCellAnchor editAs="oneCell">
    <xdr:from>
      <xdr:col>10</xdr:col>
      <xdr:colOff>309561</xdr:colOff>
      <xdr:row>13</xdr:row>
      <xdr:rowOff>23812</xdr:rowOff>
    </xdr:from>
    <xdr:to>
      <xdr:col>10</xdr:col>
      <xdr:colOff>1825623</xdr:colOff>
      <xdr:row>13</xdr:row>
      <xdr:rowOff>1230312</xdr:rowOff>
    </xdr:to>
    <xdr:pic>
      <xdr:nvPicPr>
        <xdr:cNvPr id="6" name="Imagen 5"/>
        <xdr:cNvPicPr>
          <a:picLocks noChangeAspect="1"/>
        </xdr:cNvPicPr>
      </xdr:nvPicPr>
      <xdr:blipFill rotWithShape="1">
        <a:blip xmlns:r="http://schemas.openxmlformats.org/officeDocument/2006/relationships" r:embed="rId5"/>
        <a:srcRect l="50735" t="47780" r="31944" b="27705"/>
        <a:stretch/>
      </xdr:blipFill>
      <xdr:spPr>
        <a:xfrm>
          <a:off x="16684624" y="5572125"/>
          <a:ext cx="1516062" cy="1206500"/>
        </a:xfrm>
        <a:prstGeom prst="rect">
          <a:avLst/>
        </a:prstGeom>
      </xdr:spPr>
    </xdr:pic>
    <xdr:clientData/>
  </xdr:twoCellAnchor>
  <xdr:twoCellAnchor editAs="oneCell">
    <xdr:from>
      <xdr:col>10</xdr:col>
      <xdr:colOff>222250</xdr:colOff>
      <xdr:row>14</xdr:row>
      <xdr:rowOff>174627</xdr:rowOff>
    </xdr:from>
    <xdr:to>
      <xdr:col>10</xdr:col>
      <xdr:colOff>1730375</xdr:colOff>
      <xdr:row>14</xdr:row>
      <xdr:rowOff>1031876</xdr:rowOff>
    </xdr:to>
    <xdr:pic>
      <xdr:nvPicPr>
        <xdr:cNvPr id="7" name="Imagen 6"/>
        <xdr:cNvPicPr>
          <a:picLocks noChangeAspect="1"/>
        </xdr:cNvPicPr>
      </xdr:nvPicPr>
      <xdr:blipFill rotWithShape="1">
        <a:blip xmlns:r="http://schemas.openxmlformats.org/officeDocument/2006/relationships" r:embed="rId6"/>
        <a:srcRect l="47567" t="47519" r="28713" b="28500"/>
        <a:stretch/>
      </xdr:blipFill>
      <xdr:spPr>
        <a:xfrm>
          <a:off x="16597313" y="7008815"/>
          <a:ext cx="1508125" cy="857249"/>
        </a:xfrm>
        <a:prstGeom prst="rect">
          <a:avLst/>
        </a:prstGeom>
      </xdr:spPr>
    </xdr:pic>
    <xdr:clientData/>
  </xdr:twoCellAnchor>
  <xdr:twoCellAnchor editAs="oneCell">
    <xdr:from>
      <xdr:col>10</xdr:col>
      <xdr:colOff>825500</xdr:colOff>
      <xdr:row>15</xdr:row>
      <xdr:rowOff>12225</xdr:rowOff>
    </xdr:from>
    <xdr:to>
      <xdr:col>10</xdr:col>
      <xdr:colOff>1347052</xdr:colOff>
      <xdr:row>15</xdr:row>
      <xdr:rowOff>690563</xdr:rowOff>
    </xdr:to>
    <xdr:pic>
      <xdr:nvPicPr>
        <xdr:cNvPr id="8" name="Imagen 7"/>
        <xdr:cNvPicPr>
          <a:picLocks noChangeAspect="1"/>
        </xdr:cNvPicPr>
      </xdr:nvPicPr>
      <xdr:blipFill rotWithShape="1">
        <a:blip xmlns:r="http://schemas.openxmlformats.org/officeDocument/2006/relationships" r:embed="rId7"/>
        <a:srcRect l="53193" t="49611" r="35142" b="23403"/>
        <a:stretch/>
      </xdr:blipFill>
      <xdr:spPr>
        <a:xfrm>
          <a:off x="17200563" y="8076725"/>
          <a:ext cx="521552" cy="678338"/>
        </a:xfrm>
        <a:prstGeom prst="rect">
          <a:avLst/>
        </a:prstGeom>
      </xdr:spPr>
    </xdr:pic>
    <xdr:clientData/>
  </xdr:twoCellAnchor>
  <xdr:twoCellAnchor editAs="oneCell">
    <xdr:from>
      <xdr:col>10</xdr:col>
      <xdr:colOff>690029</xdr:colOff>
      <xdr:row>17</xdr:row>
      <xdr:rowOff>103187</xdr:rowOff>
    </xdr:from>
    <xdr:to>
      <xdr:col>10</xdr:col>
      <xdr:colOff>1631918</xdr:colOff>
      <xdr:row>17</xdr:row>
      <xdr:rowOff>754061</xdr:rowOff>
    </xdr:to>
    <xdr:pic>
      <xdr:nvPicPr>
        <xdr:cNvPr id="9" name="Imagen 8"/>
        <xdr:cNvPicPr>
          <a:picLocks noChangeAspect="1"/>
        </xdr:cNvPicPr>
      </xdr:nvPicPr>
      <xdr:blipFill rotWithShape="1">
        <a:blip xmlns:r="http://schemas.openxmlformats.org/officeDocument/2006/relationships" r:embed="rId8"/>
        <a:srcRect l="50307" t="50474" r="29260" b="24410"/>
        <a:stretch/>
      </xdr:blipFill>
      <xdr:spPr>
        <a:xfrm>
          <a:off x="17065092" y="9850437"/>
          <a:ext cx="941889" cy="6508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86.25" customHeight="1" x14ac:dyDescent="0.25">
      <c r="A10" s="12" t="str">
        <f>IF(OR(B10&lt;&gt;"",J10&lt;&gt;""),"IMG01","")</f>
        <v>IMG01</v>
      </c>
      <c r="B10" s="62"/>
      <c r="C10" s="20" t="str">
        <f t="shared" ref="C10:C41" si="0">IF(OR(B10&lt;&gt;"",J10&lt;&gt;""),IF($G$4="Recurso",CONCATENATE($G$4," ",$G$5),$G$4),"")</f>
        <v>Recurso M10B</v>
      </c>
      <c r="D10" s="63" t="s">
        <v>190</v>
      </c>
      <c r="E10" s="63" t="s">
        <v>155</v>
      </c>
      <c r="F10" s="13" t="str">
        <f t="shared" ref="F10" ca="1" si="1">IF(OR(B10&lt;&gt;"",J10&lt;&gt;""),CONCATENATE($C$7,"_",$A10,IF($G$4="Cuaderno de Estudio","_small",CONCATENATE(IF(I10="","","n"),IF(LEFT($G$5,1)="F",".jpg",".png")))),"")</f>
        <v>MA_10_01_REC20_IMG01.png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78" customHeight="1" x14ac:dyDescent="0.25">
      <c r="A11" s="12" t="str">
        <f t="shared" ref="A11:A18" si="3">IF(OR(B11&lt;&gt;"",J11&lt;&gt;""),CONCATENATE(LEFT(A10,3),IF(MID(A10,4,2)+1&lt;10,CONCATENATE("0",MID(A10,4,2)+1))),"")</f>
        <v>IMG02</v>
      </c>
      <c r="B11" s="62"/>
      <c r="C11" s="20" t="str">
        <f t="shared" si="0"/>
        <v>Recurso M10B</v>
      </c>
      <c r="D11" s="63" t="s">
        <v>190</v>
      </c>
      <c r="E11" s="63" t="s">
        <v>155</v>
      </c>
      <c r="F11" s="13" t="str">
        <f t="shared" ref="F11:F74" ca="1" si="4">IF(OR(B11&lt;&gt;"",J11&lt;&gt;""),CONCATENATE($C$7,"_",$A11,IF($G$4="Cuaderno de Estudio","_small",CONCATENATE(IF(I11="","","n"),IF(LEFT($G$5,1)="F",".jpg",".png")))),"")</f>
        <v>MA_10_01_REC20_IMG02.png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ht="45" customHeight="1" x14ac:dyDescent="0.25">
      <c r="A12" s="12" t="str">
        <f t="shared" si="3"/>
        <v>IMG03</v>
      </c>
      <c r="B12" s="62"/>
      <c r="C12" s="20" t="str">
        <f t="shared" si="0"/>
        <v>Recurso M10B</v>
      </c>
      <c r="D12" s="63" t="s">
        <v>190</v>
      </c>
      <c r="E12" s="63" t="s">
        <v>155</v>
      </c>
      <c r="F12" s="13" t="str">
        <f t="shared" ca="1" si="4"/>
        <v>MA_10_01_REC20_IMG03.png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191</v>
      </c>
      <c r="K12" s="64"/>
      <c r="O12" s="2" t="str">
        <f>'Definición técnica de imagenes'!A18</f>
        <v>Diaporama F1</v>
      </c>
    </row>
    <row r="13" spans="1:16" s="11" customFormat="1" ht="60.75" customHeight="1" x14ac:dyDescent="0.25">
      <c r="A13" s="12" t="str">
        <f t="shared" si="3"/>
        <v>IMG04</v>
      </c>
      <c r="B13" s="62"/>
      <c r="C13" s="20" t="str">
        <f t="shared" si="0"/>
        <v>Recurso M10B</v>
      </c>
      <c r="D13" s="63" t="s">
        <v>190</v>
      </c>
      <c r="E13" s="63" t="s">
        <v>155</v>
      </c>
      <c r="F13" s="13" t="str">
        <f t="shared" ca="1" si="4"/>
        <v>MA_10_01_REC20_IMG04.png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101.25" customHeight="1" x14ac:dyDescent="0.25">
      <c r="A14" s="12" t="str">
        <f t="shared" si="3"/>
        <v>IMG05</v>
      </c>
      <c r="B14" s="62"/>
      <c r="C14" s="20" t="str">
        <f t="shared" si="0"/>
        <v>Recurso M10B</v>
      </c>
      <c r="D14" s="63" t="s">
        <v>190</v>
      </c>
      <c r="E14" s="63" t="s">
        <v>155</v>
      </c>
      <c r="F14" s="13" t="str">
        <f t="shared" ca="1" si="4"/>
        <v>MA_10_01_REC20_IMG05.png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ht="96.75" customHeight="1" x14ac:dyDescent="0.25">
      <c r="A15" s="12" t="str">
        <f t="shared" si="3"/>
        <v>IMG06</v>
      </c>
      <c r="B15" s="62"/>
      <c r="C15" s="20" t="str">
        <f t="shared" si="0"/>
        <v>Recurso M10B</v>
      </c>
      <c r="D15" s="63" t="s">
        <v>190</v>
      </c>
      <c r="E15" s="63" t="s">
        <v>155</v>
      </c>
      <c r="F15" s="13" t="str">
        <f t="shared" ca="1" si="4"/>
        <v>MA_10_01_REC20_IMG06.png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196</v>
      </c>
      <c r="K15" s="66"/>
      <c r="O15" s="2" t="str">
        <f>'Definición técnica de imagenes'!A24</f>
        <v>F6B</v>
      </c>
    </row>
    <row r="16" spans="1:16" s="11" customFormat="1" ht="54.75" x14ac:dyDescent="0.3">
      <c r="A16" s="12" t="str">
        <f t="shared" si="3"/>
        <v>IMG07</v>
      </c>
      <c r="B16" s="62"/>
      <c r="C16" s="20" t="str">
        <f t="shared" si="0"/>
        <v>Recurso M10B</v>
      </c>
      <c r="D16" s="63" t="s">
        <v>190</v>
      </c>
      <c r="E16" s="63" t="s">
        <v>155</v>
      </c>
      <c r="F16" s="13" t="str">
        <f t="shared" ca="1" si="4"/>
        <v>MA_10_01_REC20_IMG07.png</v>
      </c>
      <c r="G16" s="13" t="str">
        <f ca="1">IF($F16&lt;&gt;"",IF($G$4="Recurso",VLOOKUP($E16,OFFSET('Definición técnica de imagenes'!$A$1,MATCH($G$5,'Definición técnica de imagenes'!$A$1:$A$104,0)-1,1,COUNTIF('Definición técnica de imagenes'!$A$3:$A$102,$G$5),5),5,FALSE),'Definición técnica de imagenes'!$F$16),"")</f>
        <v>273 x 51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t="s">
        <v>197</v>
      </c>
      <c r="K16" s="68"/>
      <c r="O16" s="2" t="str">
        <f>'Definición técnica de imagenes'!A25</f>
        <v>F7</v>
      </c>
    </row>
    <row r="17" spans="1:15" s="11" customFormat="1" ht="77.25" customHeight="1" x14ac:dyDescent="0.25">
      <c r="A17" s="12" t="str">
        <f t="shared" si="3"/>
        <v>IMG08</v>
      </c>
      <c r="B17" s="62"/>
      <c r="C17" s="20" t="str">
        <f t="shared" si="0"/>
        <v>Recurso M10B</v>
      </c>
      <c r="D17" s="63" t="s">
        <v>190</v>
      </c>
      <c r="E17" s="63" t="s">
        <v>155</v>
      </c>
      <c r="F17" s="13" t="str">
        <f t="shared" ca="1" si="4"/>
        <v>MA_10_01_REC20_IMG08.png</v>
      </c>
      <c r="G17" s="13" t="str">
        <f ca="1">IF($F17&lt;&gt;"",IF($G$4="Recurso",VLOOKUP($E17,OFFSET('Definición técnica de imagenes'!$A$1,MATCH($G$5,'Definición técnica de imagenes'!$A$1:$A$104,0)-1,1,COUNTIF('Definición técnica de imagenes'!$A$3:$A$102,$G$5),5),5,FALSE),'Definición técnica de imagenes'!$F$16),"")</f>
        <v>273 x 51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198</v>
      </c>
      <c r="K17" s="66"/>
      <c r="O17" s="2" t="str">
        <f>'Definición técnica de imagenes'!A27</f>
        <v>F7B</v>
      </c>
    </row>
    <row r="18" spans="1:15" s="11" customFormat="1" ht="74.25" customHeight="1" x14ac:dyDescent="0.25">
      <c r="A18" s="12" t="str">
        <f t="shared" si="3"/>
        <v>IMG09</v>
      </c>
      <c r="B18" s="62"/>
      <c r="C18" s="20" t="str">
        <f t="shared" si="0"/>
        <v>Recurso M10B</v>
      </c>
      <c r="D18" s="63" t="s">
        <v>190</v>
      </c>
      <c r="E18" s="63" t="s">
        <v>155</v>
      </c>
      <c r="F18" s="13" t="str">
        <f t="shared" ca="1" si="4"/>
        <v>MA_10_01_REC20_IMG09.png</v>
      </c>
      <c r="G18" s="13" t="str">
        <f ca="1">IF($F18&lt;&gt;"",IF($G$4="Recurso",VLOOKUP($E18,OFFSET('Definición técnica de imagenes'!$A$1,MATCH($G$5,'Definición técnica de imagenes'!$A$1:$A$104,0)-1,1,COUNTIF('Definición técnica de imagenes'!$A$3:$A$102,$G$5),5),5,FALSE),'Definición técnica de imagenes'!$F$16),"")</f>
        <v>273 x 51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199</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2016-06-20T16:48:24Z</dcterms:modified>
</cp:coreProperties>
</file>