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1\guion0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2" i="1"/>
  <c r="K45" i="2"/>
  <c r="J21" i="2"/>
  <c r="I21" i="2"/>
  <c r="D17" i="2" s="1"/>
  <c r="D18" i="2" s="1"/>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<sst xmlns="http://schemas.openxmlformats.org/spreadsheetml/2006/main" count="389" uniqueCount="192">
  <si>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</si>
  <si>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</si>
  <si>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</si>
  <si>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</si>
  <si>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</si>
  <si>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</si>
  <si>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</si>
  <si>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</si>
  <si>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</si>
  <si>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</si>
  <si>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</si>
  <si>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</si>
  <si>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</si>
  <si>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</si>
  <si>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</si>
  <si>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</si>
  <si>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</si>
  <si>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</si>
  <si>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</si>
  <si>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</si>
  <si>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</si>
  <si>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</si>
  <si>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</si>
  <si>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</si>
  <si>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</si>
  <si>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</si>
  <si>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</si>
  <si>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</si>
  <si>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</si>
  <si>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</si>
  <si>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</si>
  <si>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</si>
  <si>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</si>
  <si>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</si>
  <si>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</si>
  <si>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</si>
  <si>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</si>
  <si>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</si>
  <si>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</si>
  <si>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</si>
  <si>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</si>
  <si>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</si>
  <si>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</si>
  <si>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</si>
  <si>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</si>
  <si>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</si>
  <si>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</si>
  <si>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</si>
  <si>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</si>
  <si>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</si>
  <si>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</si>
  <si>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</si>
  <si>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</si>
  <si>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</si>
  <si>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</si>
  <si>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</si>
  <si>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</si>
  <si>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</si>
  <si>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</si>
  <si>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</si>
  <si>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</si>
  <si>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</si>
  <si>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</si>
  <si>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</si>
  <si>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</si>
  <si>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</si>
  <si>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</si>
  <si>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</si>
  <si>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</si>
  <si>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</si>
  <si>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</si>
  <si>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</si>
  <si>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</si>
  <si>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</si>
  <si>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</si>
  <si>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</si>
  <si>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</si>
  <si>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</si>
  <si>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</si>
  <si>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</si>
  <si>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</si>
  <si>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</si>
  <si>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</si>
  <si>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</si>
  <si>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</si>
  <si>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</si>
  <si>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</si>
  <si>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</si>
  <si>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</si>
  <si>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</si>
  <si>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</si>
  <si>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</si>
  <si>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</si>
  <si>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</si>
  <si>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</si>
  <si>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</si>
  <si>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</si>
  <si>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</si>
  <si>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</si>
  <si>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</si>
  <si>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</si>
  <si>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</si>
  <si>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</si>
  <si>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</si>
  <si>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</si>
  <si>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</si>
  <si>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</si>
  <si>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</si>
  <si>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</si>
  <si>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</si>
  <si>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</si>
  <si>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</si>
  <si>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</si>
  <si>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</si>
  <si>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</si>
  <si>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</si>
  <si>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</si>
  <si>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</si>
  <si>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</si>
  <si>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</si>
  <si>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</si>
  <si>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</si>
  <si>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</si>
  <si>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</si>
  <si>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</si>
  <si>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</si>
  <si>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</si>
  <si>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</si>
  <si>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</si>
  <si>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</si>
  <si>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</si>
  <si>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</si>
  <si>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</si>
  <si>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</si>
  <si>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</si>
  <si>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</si>
  <si>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</si>
  <si>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</si>
  <si>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</si>
  <si>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</si>
  <si>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</si>
  <si>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</si>
  <si>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</si>
  <si>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</si>
  <si>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</si>
  <si>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</si>
  <si>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</si>
  <si>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</si>
  <si>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</si>
  <si>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</si>
  <si>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</si>
  <si>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</si>
  <si>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</si>
  <si>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</si>
  <si>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</si>
  <si>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</si>
  <si>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</si>
  <si>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</si>
  <si>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</si>
  <si>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</si>
  <si>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</si>
  <si>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</si>
  <si>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</si>
  <si>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</si>
  <si>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</si>
  <si>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</si>
  <si>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</si>
  <si>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</si>
  <si>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</si>
  <si>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</si>
  <si>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</si>
  <si>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</si>
  <si>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</si>
  <si>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</si>
  <si>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</si>
  <si>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</si>
  <si>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</si>
  <si>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</si>
  <si>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</si>
  <si>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</si>
  <si>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</si>
  <si>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</si>
  <si>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</si>
  <si>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</si>
  <si>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</si>
  <si>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</si>
  <si>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</si>
  <si>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Cuaderno de Estudio</t>
  </si>
  <si>
    <t>Ilustración</t>
  </si>
  <si>
    <t>Las derivadas y sus aplicaciones</t>
  </si>
  <si>
    <t>MA_11_04_CO</t>
  </si>
  <si>
    <t>VER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</si>
</sst>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10</xdr:col>
      <xdr:colOff>161925</xdr:colOff>
      <xdr:row>10</xdr:row>
      <xdr:rowOff>104775</xdr:rowOff>
    </xdr:from>
    <xdr:to>
      <xdr:col>10</xdr:col>
      <xdr:colOff>1876425</xdr:colOff>
      <xdr:row>10</xdr:row>
      <xdr:rowOff>1689100</xdr:rowOff>
    </xdr:to>
    <xdr:pic>
      <xdr:nvPicPr>
        <xdr:cNvPr id="3" name="Imagen 2"/>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684" t="21144" r="30922" b="12404"/>
        <a:stretch/>
      </xdr:blipFill>
      <xdr:spPr bwMode="auto">
        <a:xfrm>
          <a:off x="16525875" y="4457700"/>
          <a:ext cx="1714500" cy="15843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123825</xdr:colOff>
      <xdr:row>9</xdr:row>
      <xdr:rowOff>133350</xdr:rowOff>
    </xdr:from>
    <xdr:to>
      <xdr:col>10</xdr:col>
      <xdr:colOff>2066925</xdr:colOff>
      <xdr:row>9</xdr:row>
      <xdr:rowOff>1800225</xdr:rowOff>
    </xdr:to>
    <xdr:pic>
      <xdr:nvPicPr>
        <xdr:cNvPr id="4" name="Imagen 3"/>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9701" t="12068" r="26680" b="17035"/>
        <a:stretch/>
      </xdr:blipFill>
      <xdr:spPr bwMode="auto">
        <a:xfrm>
          <a:off x="16487775" y="2266950"/>
          <a:ext cx="1943100" cy="16668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85725</xdr:colOff>
      <xdr:row>11</xdr:row>
      <xdr:rowOff>133350</xdr:rowOff>
    </xdr:from>
    <xdr:to>
      <xdr:col>10</xdr:col>
      <xdr:colOff>2171700</xdr:colOff>
      <xdr:row>11</xdr:row>
      <xdr:rowOff>1628775</xdr:rowOff>
    </xdr:to>
    <xdr:pic>
      <xdr:nvPicPr>
        <xdr:cNvPr id="5" name="Imagen 4"/>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4623" t="21143" r="21418" b="11903"/>
        <a:stretch/>
      </xdr:blipFill>
      <xdr:spPr bwMode="auto">
        <a:xfrm>
          <a:off x="16449675" y="6257925"/>
          <a:ext cx="2085975" cy="1495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85725</xdr:colOff>
      <xdr:row>12</xdr:row>
      <xdr:rowOff>142875</xdr:rowOff>
    </xdr:from>
    <xdr:to>
      <xdr:col>10</xdr:col>
      <xdr:colOff>2114550</xdr:colOff>
      <xdr:row>12</xdr:row>
      <xdr:rowOff>1676400</xdr:rowOff>
    </xdr:to>
    <xdr:pic>
      <xdr:nvPicPr>
        <xdr:cNvPr id="6" name="Imagen 5"/>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449675" y="8458200"/>
          <a:ext cx="2028825" cy="1533525"/>
        </a:xfrm>
        <a:prstGeom prst="rect">
          <a:avLst/>
        </a:prstGeom>
      </xdr:spPr>
    </xdr:pic>
    <xdr:clientData/>
  </xdr:twoCellAnchor>
  <xdr:twoCellAnchor editAs="oneCell">
    <xdr:from>
      <xdr:col>10</xdr:col>
      <xdr:colOff>180974</xdr:colOff>
      <xdr:row>13</xdr:row>
      <xdr:rowOff>152400</xdr:rowOff>
    </xdr:from>
    <xdr:to>
      <xdr:col>10</xdr:col>
      <xdr:colOff>2162175</xdr:colOff>
      <xdr:row>13</xdr:row>
      <xdr:rowOff>1282700</xdr:rowOff>
    </xdr:to>
    <xdr:pic>
      <xdr:nvPicPr>
        <xdr:cNvPr id="7" name="Imagen 6"/>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544924" y="10258425"/>
          <a:ext cx="1981201" cy="1130300"/>
        </a:xfrm>
        <a:prstGeom prst="rect">
          <a:avLst/>
        </a:prstGeom>
      </xdr:spPr>
    </xdr:pic>
    <xdr:clientData/>
  </xdr:twoCellAnchor>
  <xdr:twoCellAnchor editAs="oneCell">
    <xdr:from>
      <xdr:col>10</xdr:col>
      <xdr:colOff>66675</xdr:colOff>
      <xdr:row>14</xdr:row>
      <xdr:rowOff>114300</xdr:rowOff>
    </xdr:from>
    <xdr:to>
      <xdr:col>10</xdr:col>
      <xdr:colOff>2171700</xdr:colOff>
      <xdr:row>14</xdr:row>
      <xdr:rowOff>1038225</xdr:rowOff>
    </xdr:to>
    <xdr:pic>
      <xdr:nvPicPr>
        <xdr:cNvPr id="8" name="Imagen 7"/>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430625" y="11658600"/>
          <a:ext cx="2105025" cy="923925"/>
        </a:xfrm>
        <a:prstGeom prst="rect">
          <a:avLst/>
        </a:prstGeom>
      </xdr:spPr>
    </xdr:pic>
    <xdr:clientData/>
  </xdr:twoCellAnchor>
  <xdr:twoCellAnchor editAs="oneCell">
    <xdr:from>
      <xdr:col>10</xdr:col>
      <xdr:colOff>28575</xdr:colOff>
      <xdr:row>15</xdr:row>
      <xdr:rowOff>9525</xdr:rowOff>
    </xdr:from>
    <xdr:to>
      <xdr:col>10</xdr:col>
      <xdr:colOff>2209800</xdr:colOff>
      <xdr:row>15</xdr:row>
      <xdr:rowOff>1066800</xdr:rowOff>
    </xdr:to>
    <xdr:pic>
      <xdr:nvPicPr>
        <xdr:cNvPr id="9" name="Imagen 8"/>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92525" y="12668250"/>
          <a:ext cx="2181225" cy="1057275"/>
        </a:xfrm>
        <a:prstGeom prst="rect">
          <a:avLst/>
        </a:prstGeom>
      </xdr:spPr>
    </xdr:pic>
    <xdr:clientData/>
  </xdr:twoCellAnchor>
  <xdr:twoCellAnchor editAs="oneCell">
    <xdr:from>
      <xdr:col>10</xdr:col>
      <xdr:colOff>0</xdr:colOff>
      <xdr:row>16</xdr:row>
      <xdr:rowOff>0</xdr:rowOff>
    </xdr:from>
    <xdr:to>
      <xdr:col>10</xdr:col>
      <xdr:colOff>2247900</xdr:colOff>
      <xdr:row>16</xdr:row>
      <xdr:rowOff>1323975</xdr:rowOff>
    </xdr:to>
    <xdr:pic>
      <xdr:nvPicPr>
        <xdr:cNvPr id="10" name="Imagen 9"/>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t="18769"/>
        <a:stretch/>
      </xdr:blipFill>
      <xdr:spPr bwMode="auto">
        <a:xfrm>
          <a:off x="16363950" y="13820775"/>
          <a:ext cx="2247900" cy="13239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95249</xdr:colOff>
      <xdr:row>17</xdr:row>
      <xdr:rowOff>152401</xdr:rowOff>
    </xdr:from>
    <xdr:to>
      <xdr:col>10</xdr:col>
      <xdr:colOff>2114550</xdr:colOff>
      <xdr:row>17</xdr:row>
      <xdr:rowOff>1257300</xdr:rowOff>
    </xdr:to>
    <xdr:pic>
      <xdr:nvPicPr>
        <xdr:cNvPr id="11" name="Imagen 10"/>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459199" y="15316201"/>
          <a:ext cx="2019301" cy="11048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17"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187</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69.7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74.75" customHeight="1" x14ac:dyDescent="0.25">
      <c r="A10" s="12" t="str">
        <f>IF(OR(B10&lt;&gt;"",J10&lt;&gt;""),"IMG01","")</f>
        <v>IMG01</v>
      </c>
      <c r="B10" s="62" t="s">
        <v>191</v>
      </c>
      <c r="C10" s="20" t="str">
        <f t="shared" ref="C10:C41" si="0">IF(OR(B10&lt;&gt;"",J10&lt;&gt;""),IF($G$4="Recurso",CONCATENATE($G$4," ",$G$5),$G$4),"")</f>
        <v>Cuaderno de Estudio</v>
      </c>
      <c r="D10" s="63" t="s">
        <v>188</v>
      </c>
      <c r="E10" s="63" t="s">
        <v>153</v>
      </c>
      <c r="F10" s="13" t="str">
        <f t="shared" ref="F10" si="1">IF(OR(B10&lt;&gt;"",J10&lt;&gt;""),CONCATENATE($C$7,"_",$A10,IF($G$4="Cuaderno de Estudio","_small",CONCATENATE(IF(I10="","","n"),IF(LEFT($G$5,1)="F",".jpg",".png")))),"")</f>
        <v>MA_11_04_CO_IMG01_small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MA_11_04_CO_IMG01_zoom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c r="O10" s="2" t="str">
        <f>'Definición técnica de imagenes'!A12</f>
        <v>M12D</v>
      </c>
    </row>
    <row r="11" spans="1:16" s="11" customFormat="1" ht="139.5" customHeight="1" x14ac:dyDescent="0.25">
      <c r="A11" s="12" t="str">
        <f t="shared" ref="A11:A18" si="3">IF(OR(B11&lt;&gt;"",J11&lt;&gt;""),CONCATENATE(LEFT(A10,3),IF(MID(A10,4,2)+1&lt;10,CONCATENATE("0",MID(A10,4,2)+1))),"")</f>
        <v>IMG02</v>
      </c>
      <c r="B11" s="62" t="s">
        <v>191</v>
      </c>
      <c r="C11" s="20" t="str">
        <f t="shared" si="0"/>
        <v>Cuaderno de Estudio</v>
      </c>
      <c r="D11" s="63" t="s">
        <v>188</v>
      </c>
      <c r="E11" s="63" t="s">
        <v>153</v>
      </c>
      <c r="F11" s="13" t="str">
        <f t="shared" ref="F11:F74" si="4">IF(OR(B11&lt;&gt;"",J11&lt;&gt;""),CONCATENATE($C$7,"_",$A11,IF($G$4="Cuaderno de Estudio","_small",CONCATENATE(IF(I11="","","n"),IF(LEFT($G$5,1)="F",".jpg",".png")))),"")</f>
        <v>MA_11_04_CO_IMG02_small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MA_11_04_CO_IMG02_zoom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c r="O11" s="2" t="str">
        <f>'Definición técnica de imagenes'!A13</f>
        <v>M101</v>
      </c>
    </row>
    <row r="12" spans="1:16" s="11" customFormat="1" ht="141" customHeight="1" x14ac:dyDescent="0.25">
      <c r="A12" s="12" t="str">
        <f t="shared" si="3"/>
        <v>IMG03</v>
      </c>
      <c r="B12" s="62" t="s">
        <v>191</v>
      </c>
      <c r="C12" s="20" t="str">
        <f t="shared" si="0"/>
        <v>Cuaderno de Estudio</v>
      </c>
      <c r="D12" s="63" t="s">
        <v>188</v>
      </c>
      <c r="E12" s="63" t="s">
        <v>153</v>
      </c>
      <c r="F12" s="13" t="str">
        <f t="shared" si="4"/>
        <v>MA_11_04_CO_IMG03_small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MA_11_04_CO_IMG03_zoom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c r="O12" s="2" t="str">
        <f>'Definición técnica de imagenes'!A18</f>
        <v>Diaporama F1</v>
      </c>
    </row>
    <row r="13" spans="1:16" s="11" customFormat="1" ht="141" customHeight="1" x14ac:dyDescent="0.25">
      <c r="A13" s="12" t="str">
        <f t="shared" si="3"/>
        <v>IMG04</v>
      </c>
      <c r="B13" s="62" t="s">
        <v>191</v>
      </c>
      <c r="C13" s="20" t="str">
        <f t="shared" si="0"/>
        <v>Cuaderno de Estudio</v>
      </c>
      <c r="D13" s="63" t="s">
        <v>188</v>
      </c>
      <c r="E13" s="63" t="s">
        <v>153</v>
      </c>
      <c r="F13" s="13" t="str">
        <f t="shared" si="4"/>
        <v>MA_11_04_CO_IMG04_small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MA_11_04_CO_IMG04_zoom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c r="O13" s="2" t="str">
        <f>'Definición técnica de imagenes'!A19</f>
        <v>F4</v>
      </c>
    </row>
    <row r="14" spans="1:16" s="11" customFormat="1" ht="113.25" customHeight="1" x14ac:dyDescent="0.25">
      <c r="A14" s="12" t="str">
        <f t="shared" si="3"/>
        <v>IMG05</v>
      </c>
      <c r="B14" s="62" t="s">
        <v>191</v>
      </c>
      <c r="C14" s="20" t="str">
        <f t="shared" si="0"/>
        <v>Cuaderno de Estudio</v>
      </c>
      <c r="D14" s="63" t="s">
        <v>188</v>
      </c>
      <c r="E14" s="63" t="s">
        <v>153</v>
      </c>
      <c r="F14" s="13" t="str">
        <f t="shared" si="4"/>
        <v>MA_11_04_CO_IMG05_small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MA_11_04_CO_IMG05_zoom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c r="O14" s="2" t="str">
        <f>'Definición técnica de imagenes'!A22</f>
        <v>F6</v>
      </c>
    </row>
    <row r="15" spans="1:16" s="11" customFormat="1" ht="87.75" customHeight="1" x14ac:dyDescent="0.25">
      <c r="A15" s="12" t="str">
        <f t="shared" si="3"/>
        <v>IMG06</v>
      </c>
      <c r="B15" s="62" t="s">
        <v>191</v>
      </c>
      <c r="C15" s="20" t="str">
        <f t="shared" si="0"/>
        <v>Cuaderno de Estudio</v>
      </c>
      <c r="D15" s="63" t="s">
        <v>188</v>
      </c>
      <c r="E15" s="63" t="s">
        <v>153</v>
      </c>
      <c r="F15" s="13" t="str">
        <f t="shared" si="4"/>
        <v>MA_11_04_CO_IMG06_small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MA_11_04_CO_IMG06_zoom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c r="O15" s="2" t="str">
        <f>'Definición técnica de imagenes'!A24</f>
        <v>F6B</v>
      </c>
    </row>
    <row r="16" spans="1:16" s="11" customFormat="1" ht="91.5" customHeight="1" x14ac:dyDescent="0.3">
      <c r="A16" s="12" t="str">
        <f t="shared" si="3"/>
        <v>IMG07</v>
      </c>
      <c r="B16" s="62" t="s">
        <v>191</v>
      </c>
      <c r="C16" s="20" t="str">
        <f t="shared" si="0"/>
        <v>Cuaderno de Estudio</v>
      </c>
      <c r="D16" s="63" t="s">
        <v>188</v>
      </c>
      <c r="E16" s="63" t="s">
        <v>153</v>
      </c>
      <c r="F16" s="13" t="str">
        <f t="shared" si="4"/>
        <v>MA_11_04_CO_IMG07_small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MA_11_04_CO_IMG07_zoom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c r="O16" s="2" t="str">
        <f>'Definición técnica de imagenes'!A25</f>
        <v>F7</v>
      </c>
    </row>
    <row r="17" spans="1:15" s="11" customFormat="1" ht="105.75" customHeight="1" x14ac:dyDescent="0.25">
      <c r="A17" s="12" t="str">
        <f t="shared" si="3"/>
        <v>IMG08</v>
      </c>
      <c r="B17" s="62" t="s">
        <v>191</v>
      </c>
      <c r="C17" s="20" t="str">
        <f t="shared" si="0"/>
        <v>Cuaderno de Estudio</v>
      </c>
      <c r="D17" s="63" t="s">
        <v>188</v>
      </c>
      <c r="E17" s="63" t="s">
        <v>153</v>
      </c>
      <c r="F17" s="13" t="str">
        <f t="shared" si="4"/>
        <v>MA_11_04_CO_IMG08_small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MA_11_04_CO_IMG08_zoom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c r="O17" s="2" t="str">
        <f>'Definición técnica de imagenes'!A27</f>
        <v>F7B</v>
      </c>
    </row>
    <row r="18" spans="1:15" s="11" customFormat="1" ht="106.5" customHeight="1" x14ac:dyDescent="0.25">
      <c r="A18" s="12" t="str">
        <f t="shared" si="3"/>
        <v>IMG09</v>
      </c>
      <c r="B18" s="62" t="s">
        <v>191</v>
      </c>
      <c r="C18" s="20" t="str">
        <f t="shared" si="0"/>
        <v>Cuaderno de Estudio</v>
      </c>
      <c r="D18" s="63" t="s">
        <v>188</v>
      </c>
      <c r="E18" s="63" t="s">
        <v>153</v>
      </c>
      <c r="F18" s="13" t="str">
        <f t="shared" si="4"/>
        <v>MA_11_04_CO_IMG09_small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MA_11_04_CO_IMG09_zoom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D5" sqref="D5:E5"/>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MA_11_04_CO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SolicitudGrafica_MA_11_04_CO.xls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MA_11_04_REC10</v>
      </c>
      <c r="E17" s="100"/>
      <c r="F17" s="101"/>
      <c r="J17" s="22">
        <v>14</v>
      </c>
      <c r="K17" s="22">
        <v>14</v>
      </c>
    </row>
    <row r="18" spans="1:11" ht="79.5" thickBot="1" x14ac:dyDescent="0.3">
      <c r="A18" s="33" t="s">
        <v>48</v>
      </c>
      <c r="B18" s="31"/>
      <c r="C18" s="59" t="s">
        <v>120</v>
      </c>
      <c r="D18" s="91" t="str">
        <f>CONCATENATE("SolicitudGrafica_",D17,".xls")</f>
        <v>SolicitudGrafica_MA_11_04_REC10.xls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9</v>
      </c>
      <c r="J20" s="22">
        <v>4</v>
      </c>
      <c r="K20" s="22">
        <v>17</v>
      </c>
    </row>
    <row r="21" spans="1:11" x14ac:dyDescent="0.25">
      <c r="H21" s="22" t="str">
        <f>IF(INDEX(H4:H7,H20)=H4,"MA",IF(INDEX(H4:H7,H20)=H5,"CN",IF(INDEX(H4:H7,H20)=H6,"CS",IF(INDEX(H4:H7,H20)=H7,"LE"))))</f>
        <v>MA</v>
      </c>
      <c r="I21" s="22" t="str">
        <f>CONCATENATE(IF((I20+2)&lt;10,"0",""),I20+2)</f>
        <v>11</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2016-06-21T00:28:28Z</dcterms:modified>
</cp:coreProperties>
</file>